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JA RADNA MAPA\PLANIRANJE I IZVRŠENJE PRORAČUNA\IZVJEŠTAJI O IZVRŠENJU PRORAČUNA\2020\godišnji 2020\Županijska skupština\"/>
    </mc:Choice>
  </mc:AlternateContent>
  <bookViews>
    <workbookView xWindow="0" yWindow="0" windowWidth="28800" windowHeight="12300" tabRatio="575" activeTab="3"/>
  </bookViews>
  <sheets>
    <sheet name="PLAN RAZV PROGRAMA CILJ1" sheetId="1" r:id="rId1"/>
    <sheet name="PLAN RAZV PROGRAMA CILJ2" sheetId="5" r:id="rId2"/>
    <sheet name="PLAN RAZV PROGRAMA CILJ3" sheetId="6" r:id="rId3"/>
    <sheet name="PLAN RAZV PROGRAMA CILJ4" sheetId="7" r:id="rId4"/>
  </sheets>
  <definedNames>
    <definedName name="_xlnm._FilterDatabase" localSheetId="0" hidden="1">'PLAN RAZV PROGRAMA CILJ1'!$A$6:$J$36</definedName>
    <definedName name="_xlnm._FilterDatabase" localSheetId="1" hidden="1">'PLAN RAZV PROGRAMA CILJ2'!$A$7:$K$26</definedName>
    <definedName name="_xlnm._FilterDatabase" localSheetId="2" hidden="1">'PLAN RAZV PROGRAMA CILJ3'!$A$7:$J$42</definedName>
    <definedName name="_xlnm._FilterDatabase" localSheetId="3" hidden="1">'PLAN RAZV PROGRAMA CILJ4'!$A$7:$K$37</definedName>
    <definedName name="_FilterDatabase" localSheetId="0" hidden="1">'PLAN RAZV PROGRAMA CILJ1'!$A$6:$J$35</definedName>
    <definedName name="_FilterDatabase" localSheetId="1" hidden="1">'PLAN RAZV PROGRAMA CILJ2'!$A$7:$K$25</definedName>
    <definedName name="_FilterDatabase" localSheetId="2" hidden="1">'PLAN RAZV PROGRAMA CILJ3'!$A$7:$J$41</definedName>
    <definedName name="_FilterDatabase" localSheetId="3" hidden="1">'PLAN RAZV PROGRAMA CILJ4'!$A$7:$K$36</definedName>
    <definedName name="_xlnm.Print_Area" localSheetId="0">'PLAN RAZV PROGRAMA CILJ1'!$A$1:$J$45</definedName>
    <definedName name="_xlnm.Print_Area" localSheetId="1">'PLAN RAZV PROGRAMA CILJ2'!$A$1:$K$35</definedName>
    <definedName name="_xlnm.Print_Area" localSheetId="2">'PLAN RAZV PROGRAMA CILJ3'!$A$1:$J$41</definedName>
    <definedName name="_xlnm.Print_Area" localSheetId="3">'PLAN RAZV PROGRAMA CILJ4'!$A$1:$K$46</definedName>
    <definedName name="Print_Titles" localSheetId="0">'PLAN RAZV PROGRAMA CILJ1'!$6:$7</definedName>
    <definedName name="Print_Titles" localSheetId="1">'PLAN RAZV PROGRAMA CILJ2'!$7:$8</definedName>
    <definedName name="Print_Titles" localSheetId="2">'PLAN RAZV PROGRAMA CILJ3'!$7:$8</definedName>
    <definedName name="Print_Titles" localSheetId="3">'PLAN RAZV PROGRAMA CILJ4'!$7:$8</definedName>
  </definedNames>
  <calcPr calcId="162913"/>
</workbook>
</file>

<file path=xl/calcChain.xml><?xml version="1.0" encoding="utf-8"?>
<calcChain xmlns="http://schemas.openxmlformats.org/spreadsheetml/2006/main">
  <c r="D41" i="6" l="1"/>
  <c r="D38" i="6" l="1"/>
  <c r="D17" i="1"/>
  <c r="D35" i="1"/>
  <c r="D29" i="1"/>
  <c r="D21" i="1" l="1"/>
  <c r="D24" i="1" l="1"/>
  <c r="D36" i="6"/>
  <c r="D34" i="6"/>
  <c r="D31" i="6"/>
  <c r="D29" i="6"/>
  <c r="D25" i="6"/>
  <c r="D23" i="6"/>
  <c r="D17" i="6"/>
  <c r="D15" i="6"/>
  <c r="D13" i="6"/>
  <c r="D9" i="6"/>
  <c r="D23" i="5" l="1"/>
  <c r="D31" i="7"/>
  <c r="D25" i="7"/>
  <c r="D34" i="7" l="1"/>
  <c r="D36" i="7" s="1"/>
  <c r="D10" i="1" l="1"/>
  <c r="D19" i="5" l="1"/>
  <c r="D21" i="5"/>
  <c r="D25" i="5" l="1"/>
  <c r="D8" i="1"/>
</calcChain>
</file>

<file path=xl/sharedStrings.xml><?xml version="1.0" encoding="utf-8"?>
<sst xmlns="http://schemas.openxmlformats.org/spreadsheetml/2006/main" count="486" uniqueCount="298">
  <si>
    <t>NAZIV MJERE</t>
  </si>
  <si>
    <t>NAZIV PROGRAMA/ AKTIVNOSTI</t>
  </si>
  <si>
    <t>POKAZATELJ REZULTATA</t>
  </si>
  <si>
    <t>OSTVARENA VRIJEDNOST 2014. GODINE</t>
  </si>
  <si>
    <t>CILJANA VRIJEDNOST</t>
  </si>
  <si>
    <t xml:space="preserve">ODGOVORNOST ZA PROVEDBU MJERE (ORGANIZACIJSKA KLASIFIKACIJA) </t>
  </si>
  <si>
    <t>UKUPNO CILJ 1</t>
  </si>
  <si>
    <t>UKUPNO CILJ 2</t>
  </si>
  <si>
    <t>UKUPNO CILJ 3</t>
  </si>
  <si>
    <t>UKUPNO CILJ 4</t>
  </si>
  <si>
    <t>CILJ 1: POVEĆATI KONKURENTNOST GOSPODARSTVA I UČINKOVITOST RESURSA</t>
  </si>
  <si>
    <t>CILJ 2: POBOLJŠATI PROMETNU I KOMUNALNU INFRASTRUKTURU</t>
  </si>
  <si>
    <t>CILJ 4: UNAPRIJEDITI ODRŽIVO KORIŠTENJE PRIRODNIH I KULTURNIH VRIJEDNOSTI I POBOLJŠATI SUSTAVE ZAŠTITE I SPAŠAVANJA</t>
  </si>
  <si>
    <t>1-4 RURALNI RAZVOJ</t>
  </si>
  <si>
    <t>4-2 OČUVANJE KULTURNE BAŠTINE I POTICANJE KULTURNOG STVARALAŠTVA</t>
  </si>
  <si>
    <t>4-3 RAZVOJ SUSTAVA ZAŠTITE I SPAŠAVANJA OD ELEMENTARNIH NEPOGODA</t>
  </si>
  <si>
    <t>1-1 RAZVOJ PROIZVODNIH INDUSTRIJSKIH DJELATNOSTI</t>
  </si>
  <si>
    <t>PROGRAM/ AKTIVNOST</t>
  </si>
  <si>
    <t xml:space="preserve">ODGOVORNOST ZA PROVEDBU MJERE  (ORGANIZACIJSKA KLASIFIKACIJA) </t>
  </si>
  <si>
    <t>CILJ 3: POVEĆATI UČINKOVITOST LJUDSKIH POTENCIJALA I POBOLJŠATI DRUŠTVENI STANDARD</t>
  </si>
  <si>
    <t>2</t>
  </si>
  <si>
    <t>15</t>
  </si>
  <si>
    <t>+5/+3</t>
  </si>
  <si>
    <t>002</t>
  </si>
  <si>
    <t>+4/+4</t>
  </si>
  <si>
    <t>0/+4</t>
  </si>
  <si>
    <t>ŽRS 4-3 (4-3-1 Poboljšati sustave zaštite i spašavanja od elementarnih nepogoda)</t>
  </si>
  <si>
    <t>K 100004</t>
  </si>
  <si>
    <t>Nabava vatrogasne opreme i vatrogasnih vozila</t>
  </si>
  <si>
    <t>Broj vatrogasnih vozila</t>
  </si>
  <si>
    <t>Nabava ovisno o potrebama vatrogasnih društva</t>
  </si>
  <si>
    <t>A100008</t>
  </si>
  <si>
    <t>Županijski savjet mladih</t>
  </si>
  <si>
    <t>Organizacija tribina/radionica/predavanja godišnje; Suradnja sa savjetima mladih; Programi za mlade; Promidžba i informiranje mladih u javnostii u sredstvima javnog priopćavanja;</t>
  </si>
  <si>
    <t>+2 tribine/radionice/predavanja, +3 suradnje sa savjetima mladih/ Donošenje Programa za mlade/ +2 medijska nastupa o informiranju mladih</t>
  </si>
  <si>
    <t>1001</t>
  </si>
  <si>
    <t>1000</t>
  </si>
  <si>
    <t>Antikorupcijsko povjerenstvo Koprivničko-križevačke županije</t>
  </si>
  <si>
    <t>A100081</t>
  </si>
  <si>
    <t>00101</t>
  </si>
  <si>
    <t>Broj učenika korisnika besplatnog toplog obroka</t>
  </si>
  <si>
    <t>822</t>
  </si>
  <si>
    <t>36/39</t>
  </si>
  <si>
    <t>4</t>
  </si>
  <si>
    <t>20/23</t>
  </si>
  <si>
    <t>1034</t>
  </si>
  <si>
    <t>Kreditiranje studenata</t>
  </si>
  <si>
    <t>Broj stipendija zaklade HGK studentima i učenicima deficitarnih struka iz kvote Županije</t>
  </si>
  <si>
    <t>Subvencioniranje kamate za studentske kredite</t>
  </si>
  <si>
    <t>Ukupan broj korisnika studentskih kredita u stanju isplate</t>
  </si>
  <si>
    <t>Ukupan broj korisnika studentskih kredita koji će u jednokratnom iznosu otplatiti studentski kredit</t>
  </si>
  <si>
    <t>Stipendiranje studenata</t>
  </si>
  <si>
    <t>Ukupan broj korisnika studentskih stipendija u stanju isplate</t>
  </si>
  <si>
    <t>20</t>
  </si>
  <si>
    <t>Sufinanciranje djelatnosti HAZU, Zavod u Križevcima</t>
  </si>
  <si>
    <t>Broj realiziranih projekata</t>
  </si>
  <si>
    <t>2085</t>
  </si>
  <si>
    <t>004</t>
  </si>
  <si>
    <t>4.2.1. valorizacija i očuvanje kulturnopovijesnih vrijednosti i poticanje razvoja kulturnog stvaralaštva</t>
  </si>
  <si>
    <t>A100060</t>
  </si>
  <si>
    <t>Broj ustanova s područja Koprivničko-križevačke županije koje provode projekte s područja kulture, umjetnosti i zaštite kulturne baštine (apsolutno, godišnje) / broj muzejskih, galerijskih i likovnih izložbi (godišnje)/broj posjetitelja na muzejskim, galerijskim i likovnim  izložbama</t>
  </si>
  <si>
    <t>K 100041</t>
  </si>
  <si>
    <t>broj otkupljenih naslova za knjižnice i bibliobuse</t>
  </si>
  <si>
    <t>00702</t>
  </si>
  <si>
    <t>50</t>
  </si>
  <si>
    <t>00703</t>
  </si>
  <si>
    <t>Pomoć u kući osobama starije životne dobi</t>
  </si>
  <si>
    <t>Broj starijih osoba kojima se pruža usluga pomoć u kući</t>
  </si>
  <si>
    <t>1006</t>
  </si>
  <si>
    <t>KONKURENTNO GOSPODARSTVO</t>
  </si>
  <si>
    <t>A 100021</t>
  </si>
  <si>
    <t>1-4-2</t>
  </si>
  <si>
    <t>Financiranje programa i projekata udruga za djelatnosti gospodarstva, poljoprivrede i ruralni razvoj</t>
  </si>
  <si>
    <t>Turističke manifestacije županijskog značaja</t>
  </si>
  <si>
    <t>1-4-3</t>
  </si>
  <si>
    <t>Poticanje istraživanja i razvoja u poljoprivredi</t>
  </si>
  <si>
    <t>Broj VIP projekata</t>
  </si>
  <si>
    <t>Cikloturizam Podravine i Prigorja</t>
  </si>
  <si>
    <t>Broj postavljenih tabli, objekata i postrojenja za cikloturiste</t>
  </si>
  <si>
    <t>Obrana od tuče</t>
  </si>
  <si>
    <t>1-4-4</t>
  </si>
  <si>
    <t>Broj stanica za obranu od tuče  (stanje godišnje)</t>
  </si>
  <si>
    <t>44</t>
  </si>
  <si>
    <t>A 100029</t>
  </si>
  <si>
    <t>Provođenje Zakona o lovstvu</t>
  </si>
  <si>
    <t>1-4-6</t>
  </si>
  <si>
    <t xml:space="preserve">* Broj podnesenih zahtjeva za novčanu naknadu vlasnika zemljišta bez prava lova na kojem je ustanovljeno zajedničko ili državno lovište ( apsolutno, godišnje) .
* Broj ustanovljenih lovista/broj izmjena granica lovista. </t>
  </si>
  <si>
    <t>T 100020</t>
  </si>
  <si>
    <t>* Broj unesene pernate divljači
* Broj unesene krupne divljači
* Broj unesenog zeca običnog
* Broj jedinki kod suzbijanja zaraznih bolesti
* Broj osposobljenih lovačkih pasa
* Broj lovačkih sajmova
* Broj lovnih pripravnika
* Broj natjecatelja koji sudjeluju na Županijskim i Državnim natjecanjima u lovnom streljaštvu 
*  Broj adaptiranih lovačkih domova
* Broj izgrađenih i adaptiranih objekata za obradu i čuvanje mesa</t>
  </si>
  <si>
    <t xml:space="preserve">* 600 komada pernate divljači
* 10 komada krupne divljači
* 40 komada zeca običnog
* 30 jedinki
* 6 osposobljenih lovačkih pasa
* 3 sajma
* 18 lovnih pripravnika
* 10 natjecatelja 
* 5 adaptiranih lovačkih domova 
* 1 izgrađeni objekat </t>
  </si>
  <si>
    <t>1007</t>
  </si>
  <si>
    <t>A100022</t>
  </si>
  <si>
    <t>Savjet za sigurnost prometa Županije</t>
  </si>
  <si>
    <t>Broj učenika osposobljenih za sigurno upravljanje biciklom u prometu</t>
  </si>
  <si>
    <t>Sukladno broju učenika upisanih u 
5. razred osnovne škole</t>
  </si>
  <si>
    <t xml:space="preserve">Broj izgrađenih reciklažnih dvorišta/
Nabavljeni kontejenri zapremnine 1100 litara/
Nabavljene kante zapremnine 120 lit za komunalni i drugi otpad/
Nabava ostale opreme za opremanje objekata za
gospodarenje komunalnim otpadom/
Broj mobilnih reciklažnih dvorišta
</t>
  </si>
  <si>
    <t>K100068</t>
  </si>
  <si>
    <t>4-3-1</t>
  </si>
  <si>
    <t>Izvršena energetska obnova škola</t>
  </si>
  <si>
    <t>KOMUNALNO GOSPODARSTVO</t>
  </si>
  <si>
    <t xml:space="preserve">Broj izlagača/ iskorištenost unutarnjeg izložbenog prostora/ iskorištenost vanjskog izložbenog prostora/ broj posjetitelja </t>
  </si>
  <si>
    <t>1-3-1</t>
  </si>
  <si>
    <t xml:space="preserve"> IZVJEŠTAJ O PROVEDBI PLANA RAZVOJNIH PROGRAMA </t>
  </si>
  <si>
    <t xml:space="preserve">IZVJEŠTAJ O PROVEDBI PLANA RAZVOJNIH PROGRAMA </t>
  </si>
  <si>
    <t>Broj udruga s područja Koprivničko-križevačke županije koje provode projekte s područja kulture, umjetnosti i zaštite kulturne baštine (apsolutno, godišnje) / broj muzejskih, galerijskih i likovnih izložbi (godišnje)/broj posjetitelja na muzejskim, galerijskim i likovnim  izložbama</t>
  </si>
  <si>
    <t>Proširenje knjižne građe</t>
  </si>
  <si>
    <t>Sufinanciranje udruga u kulturi</t>
  </si>
  <si>
    <t>Sufinanciranje ustanova u kulturi</t>
  </si>
  <si>
    <t>A100169</t>
  </si>
  <si>
    <t>UDRUGE U KULTURI</t>
  </si>
  <si>
    <t>1058</t>
  </si>
  <si>
    <t>1051</t>
  </si>
  <si>
    <t>UNAPREĐENJE VATROGASTVA</t>
  </si>
  <si>
    <t>USTANOVE U KULTURI</t>
  </si>
  <si>
    <t>1057</t>
  </si>
  <si>
    <t>007</t>
  </si>
  <si>
    <t>00202</t>
  </si>
  <si>
    <t>00402</t>
  </si>
  <si>
    <t>M: 2-4-2 Razvoj sustava odvojenog saklupljanja i oporabu posebnih kategorija otpada</t>
  </si>
  <si>
    <t>M: 2-2-1 Razvoj održivog transporta, jačanje regionalne mobilnosti uspostavom multimodalnog prometnog prostora</t>
  </si>
  <si>
    <t>Kapitalna pomoć JLS za gospodarenje otpadom</t>
  </si>
  <si>
    <t>P: 2-2 RAZVOJ PROMETNE INFRASTRUKTURE</t>
  </si>
  <si>
    <t>P: 2-4  RAZVOJ INFRASTRUKTURE ODRŽIVOG GOSPODARENJA OTPADOM</t>
  </si>
  <si>
    <t>P: 2-3 RAZVOJ KOMUNALNE INFRASTRUKTURE</t>
  </si>
  <si>
    <t>VODNO GOSPODARSTVO</t>
  </si>
  <si>
    <t>M: 2-3-1 Razvoj sustava vodoopskrbe, odvodnje i pročišćavanje otpadnih voda</t>
  </si>
  <si>
    <t>Kapitalna pomoć za izgradnju vodnokomunalnih građevina</t>
  </si>
  <si>
    <t>Kilometri izgrađenog vodnoopsrbne mreže u KKŽ, kilometri izgrađene javnog sustava odvodnje KKŽ, izrađeni pročistači otpadnih voda</t>
  </si>
  <si>
    <t>M: 1-1-1 Potpore realnom sektoru gospodarstva za istraživanje, razvoj, izvoz, nove tehnologije i suvremene organizacije</t>
  </si>
  <si>
    <t>0%/0%/0%/0%/0%</t>
  </si>
  <si>
    <t>00401</t>
  </si>
  <si>
    <t>P 1-3 Jačanje poduzetništva i poduzetničke klime</t>
  </si>
  <si>
    <t>M: 1-3-1 Jačanje i razvoj institucionalne podrške i poslovne infrastrukture te unapređenje poduzetničkih znanja i vještina</t>
  </si>
  <si>
    <t>A100106</t>
  </si>
  <si>
    <t>1-1-1</t>
  </si>
  <si>
    <t>Iznos subvencije/ broj majstorskih ispita/ ispita o stručnom osposobljavanju/ polaznici edukacija/ novootvoreni obrti</t>
  </si>
  <si>
    <t>T100003</t>
  </si>
  <si>
    <t>T100034</t>
  </si>
  <si>
    <t>T100004</t>
  </si>
  <si>
    <t>Iznos subvencije/ Korisnici kredita/ Uredna otplata kredita</t>
  </si>
  <si>
    <t>Iznos subvencije/ Ukupan broj odobrenih zahtjeva</t>
  </si>
  <si>
    <t>0%/0%</t>
  </si>
  <si>
    <t>POLJOPRIVREDA</t>
  </si>
  <si>
    <t>00404</t>
  </si>
  <si>
    <t>T100055</t>
  </si>
  <si>
    <t>Broj provedenih savjetovanja sa poduzetnicima</t>
  </si>
  <si>
    <t xml:space="preserve">M: 1-4-3 Povezivanje poljoprivrednih proizvođača, marketinška potpora razvoju 
poljoprivrednih gospodarstava i brendiranje autohtonih proizvoda te jačanje sustava kvalitete za poljoprivredne i prehrambene proizvode
</t>
  </si>
  <si>
    <t>A100089</t>
  </si>
  <si>
    <t>A100028</t>
  </si>
  <si>
    <t>M: 1-4-4 Pokretanje i poboljšanje temeljnih usluga i infrastrukture u ruralnom području</t>
  </si>
  <si>
    <t xml:space="preserve">2 zahtjeva/1 izmjena granica </t>
  </si>
  <si>
    <t>M:1-4-6 Razvoj lovnog gospodarstva</t>
  </si>
  <si>
    <t>P 1-5 RAZVOJ TURIZMA</t>
  </si>
  <si>
    <t>TURIZAM</t>
  </si>
  <si>
    <t>M: 1-5-2 Marketinška potpora razvoju županijskog turizma</t>
  </si>
  <si>
    <t>M: 1-5-2 Izgradnja turističke infrastrukture te unapređenje kvalitete turističke ponude</t>
  </si>
  <si>
    <t>A100032</t>
  </si>
  <si>
    <t>Turističke manifestacije TZ KKŽ</t>
  </si>
  <si>
    <t>1-5-2</t>
  </si>
  <si>
    <t>Broj turističkih manifestacija županijskog značenja</t>
  </si>
  <si>
    <t>P 1-6 PROMICANJE UČINKOVITOSTI RESURSA</t>
  </si>
  <si>
    <t>K100130</t>
  </si>
  <si>
    <t>DODATNI PROGRAM IZNAD ZAKONSKOG STANDARDA ŽUPANIJE</t>
  </si>
  <si>
    <t>10072</t>
  </si>
  <si>
    <t>M: 1-6-1 Poticanje energetske učinkovitosti i korištenje obnovljivih izvora energije u javnoj infrastrukturi</t>
  </si>
  <si>
    <t>Energetska obnova zgrada OŠ</t>
  </si>
  <si>
    <t>1-6-1</t>
  </si>
  <si>
    <t>1 (+0)</t>
  </si>
  <si>
    <t>00701</t>
  </si>
  <si>
    <t>P: 3-1 UPRAVLJANJE ZNANJEM ZA UČINKOVITE LJUDSKE POTENCIJALE</t>
  </si>
  <si>
    <t>M: 3-1-4 Jačanje kapaciteta za upravljanje razvojem, korištenje fondova EU, razvoj međužupanijske, prekogranične i međunarodne suradnje</t>
  </si>
  <si>
    <t>MEĐUNARODNA SURADNJA</t>
  </si>
  <si>
    <t>A100192</t>
  </si>
  <si>
    <t>Međunarodna članstva i djelatnost savjeta za europske integracije</t>
  </si>
  <si>
    <t>3-1-4</t>
  </si>
  <si>
    <t>Članstvo u međunarodnim organizacijama/ Aktivnosti u sklopu Europskog tjedna</t>
  </si>
  <si>
    <t>0203</t>
  </si>
  <si>
    <t>A100193</t>
  </si>
  <si>
    <t>Sufinanciranje projekata udruga ugovorenih u okviru natječaja savez Alpe Jadran</t>
  </si>
  <si>
    <t>Provedeni zajednički projekti u okviru Saveza/Projekti udruga i organizacija u okviru Saveza sufinacirani od strane KKŽ</t>
  </si>
  <si>
    <t>Sufinanciranje izrade dokumentacije za pripremu EU projekata JLS</t>
  </si>
  <si>
    <t>Ukupan broj ishođenih građevinskih dozvola ili drugih odgovarajućih akata</t>
  </si>
  <si>
    <t>1074</t>
  </si>
  <si>
    <t>EU PROJEKTI</t>
  </si>
  <si>
    <t>T100067</t>
  </si>
  <si>
    <t>Prilika za sve 3</t>
  </si>
  <si>
    <t>1078</t>
  </si>
  <si>
    <t>Broj pomoćnika/ broj učenika s teškoćama u razvoju (osnovno školstvo)</t>
  </si>
  <si>
    <t>Broj pomoćnika/ broj učenika s teškoćama u razvoju (srednje školstvo)</t>
  </si>
  <si>
    <t>T100068</t>
  </si>
  <si>
    <t>VISOKO OBRAZOVANJE</t>
  </si>
  <si>
    <t>A100058</t>
  </si>
  <si>
    <t>A100059</t>
  </si>
  <si>
    <t>A100163</t>
  </si>
  <si>
    <t>A100149</t>
  </si>
  <si>
    <t>A100072</t>
  </si>
  <si>
    <t>Subvencioniranje kamate za studentske kredite u jednokratnom iznosu</t>
  </si>
  <si>
    <t>3</t>
  </si>
  <si>
    <t>1076</t>
  </si>
  <si>
    <t>DODATNI PROGRAM IZNAD ZAKONSKOG STANDARDA SŠ ŽUPANIJE</t>
  </si>
  <si>
    <t>A100070</t>
  </si>
  <si>
    <t>Sufinanciranje prijevoza učenika srednjih škola</t>
  </si>
  <si>
    <t>Broj učenika čiji prijevoz subvencionira KKŽ i Ministarstvo znanosti i obrazovanja sukladno Odluci Vlade RH</t>
  </si>
  <si>
    <t>006</t>
  </si>
  <si>
    <t>1024</t>
  </si>
  <si>
    <t>ZAKONSKI STANDARD CENTARA ZA SOCIJALNU SKRB I POMOĆ ZA OGRJEV</t>
  </si>
  <si>
    <t>A100189</t>
  </si>
  <si>
    <t>1079</t>
  </si>
  <si>
    <t>PROGRAM POMOĆI OSOBAMA TREĆE ŽIVOTNE DOBI</t>
  </si>
  <si>
    <t>A100186</t>
  </si>
  <si>
    <t>Sufinanciranje smještaja</t>
  </si>
  <si>
    <t>Zakonski standard centara za socijalnu skrb i pomoć nza ogrjev</t>
  </si>
  <si>
    <t>Pokrivenost materijalnih i financijskih rashoda centara za socijalnu skrb, broj osoba kojima je odobrena pomoć za nabavu ogrjeva</t>
  </si>
  <si>
    <t>Pokriveni materijalni i financijski rashodi centara za socijalnu skrb, 1198</t>
  </si>
  <si>
    <t>00606</t>
  </si>
  <si>
    <t>Broj starijih osoba kojima se subvencionira smještaj iz županijskog proračuna</t>
  </si>
  <si>
    <t>200</t>
  </si>
  <si>
    <t>A100049</t>
  </si>
  <si>
    <t>P: 3-5 RAZVOJ SOCIJALNIH USLUGA</t>
  </si>
  <si>
    <t>M:3 -5 Razvoj socijalnih usluga</t>
  </si>
  <si>
    <t>PROGRAM ŽUPANIJSKE SKUPŠTINE I IZVRŠNIH TIJELA</t>
  </si>
  <si>
    <t>3-5</t>
  </si>
  <si>
    <t>organizacija 6 sjednica, 1 kreativni natječaj za učenike osnovnih i srednjih škola - likovni, literalni/video, najkreativniji rad, izložba nagrađenih radova u Gradskoj knjižnici "F.Galović" Koprivnica, obilježavanje Međunarodnog dana borbe protiv korupcije 9.12, 1 predavanje, 1 radio emisije</t>
  </si>
  <si>
    <t>organizacija 6 sjednica, 1 kreativni natječaj - likovni, literalni/video, najkreativniji rad, izložba nagrađenih radova u Gradskoj knjižnici "F.Galović" Koprivnica, 1 predavanje, 1 radio emisije</t>
  </si>
  <si>
    <t>001</t>
  </si>
  <si>
    <t>P: 3-6 RAZVOJ CIVILNOG DRUŠTVA</t>
  </si>
  <si>
    <t>M: 3-6-1 Jačanje kapaciteta civilnog društva za sudjelovanju u razvoju Županije te promoviranju volonterskog rada</t>
  </si>
  <si>
    <t>3-6-1</t>
  </si>
  <si>
    <t>1 sjednica povjerenstva, 1 prijedlog za dodjelu javnog priznanja Koprivničko-križevačke županije za nagradu "Mara Matočec". Podnesen izvještaj o radu za 2016. Županijskoj skupštini KKŽ.</t>
  </si>
  <si>
    <t>2 sjednice povjerenstva, 1 prijedlog za dodjelu javnog priznanja Koprivničko-križevačke županije za nagradu "Mara Matočec". 1 predavanje u suradnji s Uredom  za ljudska prava i prava nacionalnih manjina.</t>
  </si>
  <si>
    <t>PROGRAM ŽUPANIJSKOG SAVJETA MLADIH</t>
  </si>
  <si>
    <t>2-2-1</t>
  </si>
  <si>
    <t>2-4-2</t>
  </si>
  <si>
    <t>2-3-1</t>
  </si>
  <si>
    <t>4-2-1</t>
  </si>
  <si>
    <t>00704</t>
  </si>
  <si>
    <t>K100013</t>
  </si>
  <si>
    <t>A100078</t>
  </si>
  <si>
    <t>T100083</t>
  </si>
  <si>
    <t xml:space="preserve"> </t>
  </si>
  <si>
    <t>1015</t>
  </si>
  <si>
    <t>LOVNO GOSPODARSTVO I ŠUMARSTVO</t>
  </si>
  <si>
    <t>1069</t>
  </si>
  <si>
    <t>1070</t>
  </si>
  <si>
    <t>Unapređenje i razvoj lovstva</t>
  </si>
  <si>
    <t>A100033</t>
  </si>
  <si>
    <t>Županijski obrtnički i gospodarski sajmovi</t>
  </si>
  <si>
    <t>Potpora Hrvatskoj obrtničkoj komori KKŽ</t>
  </si>
  <si>
    <t>Lokalni projekti razvoja malog gospodarstva za 2009. godinu ( za 2010.-2013.)</t>
  </si>
  <si>
    <t>Kreditom do konkurentnosti</t>
  </si>
  <si>
    <t>Poticanje izgradnje gosp.građevina sufin.glavnih građ.projekata javnog i privatnog sektora</t>
  </si>
  <si>
    <t>1008</t>
  </si>
  <si>
    <t>1082</t>
  </si>
  <si>
    <t>T100050</t>
  </si>
  <si>
    <t>Županijske koordinacija za ljudska prava</t>
  </si>
  <si>
    <t>KOPRIVNIČKO-KRIŽEVAČKE ŽUPANIJE ZA 2020. GODINU</t>
  </si>
  <si>
    <t>PLAN PRORAČUNA ZA 2020. GODINU</t>
  </si>
  <si>
    <t>2020. GODINA</t>
  </si>
  <si>
    <t>Ostvareno u razdoblju 1.1.-31.12.2020.</t>
  </si>
  <si>
    <t>PLAN ZA 2020. GODINU</t>
  </si>
  <si>
    <t>+20%/0%/0%/0%/0%</t>
  </si>
  <si>
    <t>-25%/-20%/-20%</t>
  </si>
  <si>
    <t>-11,8%/0%/0%</t>
  </si>
  <si>
    <t>40</t>
  </si>
  <si>
    <t>2/50/500/2/2</t>
  </si>
  <si>
    <t>1.380 km, 510 km, 8</t>
  </si>
  <si>
    <t>730</t>
  </si>
  <si>
    <t>20 izložbi godišnje/8 ustanova na području KKŽ/6500 posjetitelja</t>
  </si>
  <si>
    <t>K100133</t>
  </si>
  <si>
    <t>K100132</t>
  </si>
  <si>
    <t>K100135</t>
  </si>
  <si>
    <t>K100136</t>
  </si>
  <si>
    <t>Školska sportska dvorana Sveti Petar Orehovec</t>
  </si>
  <si>
    <t>Školska sportska dvorana Sveti Ivan Žabno</t>
  </si>
  <si>
    <t>Školska sportska dvorana Kloštar Podravski</t>
  </si>
  <si>
    <t>Školska sportska dvorana Kalinovac</t>
  </si>
  <si>
    <t>K100137</t>
  </si>
  <si>
    <t>Dvorac INKEY</t>
  </si>
  <si>
    <t>A100199</t>
  </si>
  <si>
    <t>T100090</t>
  </si>
  <si>
    <t>Potpora za samozapošljavanje-START UP</t>
  </si>
  <si>
    <t>Subvencija kamata-gospodarstvo</t>
  </si>
  <si>
    <t>Izgrađena školska sportska dvorana</t>
  </si>
  <si>
    <t>1</t>
  </si>
  <si>
    <t>25/92</t>
  </si>
  <si>
    <t>Svi u školi svi pri stolu 4</t>
  </si>
  <si>
    <t>T100084</t>
  </si>
  <si>
    <t>T100089</t>
  </si>
  <si>
    <t>Centar kompetentnosti u KKŽ-CEKOM</t>
  </si>
  <si>
    <t>Razvoj kompetencija kroz učenje temeljeno na radu</t>
  </si>
  <si>
    <t>Realizirani svi ciljevi projekta u zadanom periodu. Razvoj novih programa, osposobljavanje nastavnika i pripremanje za drugačije obrazovanje. Modernizacija postojećih i razvoj novih kurikuluma</t>
  </si>
  <si>
    <t>Realizirani svi ciljevi projekta u zadanom periodu.Dograđena i rekonstruirana školska infrastruktura, nabavljena specijalizirana oprema za potrebe projekta.</t>
  </si>
  <si>
    <t>Realizirani svi ciljevi projekta u zadanom periodu.</t>
  </si>
  <si>
    <t>A100009</t>
  </si>
  <si>
    <t>Povjerenstvo za ravnopravnost spolova</t>
  </si>
  <si>
    <t>Obilježavanje prigodnih datuma vezanih uz Povjerenstvo, aktivnosti/kampanja/tribina/, Festival žena iz ruralnih područja KKŽ/, Edukacija žena na tribinama/radionicama za rad u poduzetništvu/ o uvođenju rodno osjetljivog obrazovanja, medijske kampanje/,tribine/kampanje/savjetovanja s uključivanjemžena u politiku/tribine o problemu nasilja nad ženama/ Distribuiranje letaka/brošura/promidžbenih materijala vezano uz problem nasilja/suradnja sa nadležnim institucijama po pitanju osnivanja Sigurne kuće/suradnja sa drugim lokalnim i Županijskim povjerenstvima/Tribine/kampanje/aktivnosti vezane uz promicanje mjera propisanih Nacionalnom politikom za ravnopravnost spolova 2011.-2015.7tribine vezane uz zdravstvenu zaštitu građana</t>
  </si>
  <si>
    <t>+1 sjednica/ +1 medijska kampanja/ +1 kampanja o uključivanju žena u politiku/ +1 tribina o problemu nasilja nad ženama/ + Festival žena ruralnih područja/, +1 suradnja s nadležnim institucijama vezanim uz Sigurnu kuću/, +2 suradnje s lokalnim povjerenstvima/, +2 tribine/kampanje/aktivnosti vezane uz novu Nacionalnu politiku za ravnopravnost spolova/, +1 tribina o zdravstvenoj zaštiti građana</t>
  </si>
  <si>
    <t>T100087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</si>
</sst>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u/>
      <sz val="14"/>
      <color theme="1"/>
      <name val="Arial"/>
      <family val="2"/>
      <charset val="238"/>
    </font>
    <font>
      <sz val="14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5" borderId="0" applyNumberFormat="0" applyBorder="0" applyAlignment="0" applyProtection="0"/>
    <xf numFmtId="0" fontId="5" fillId="22" borderId="8" applyNumberFormat="0" applyAlignment="0" applyProtection="0"/>
    <xf numFmtId="0" fontId="6" fillId="23" borderId="9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8" applyNumberFormat="0" applyAlignment="0" applyProtection="0"/>
    <xf numFmtId="0" fontId="13" fillId="0" borderId="13" applyNumberFormat="0" applyFill="0" applyAlignment="0" applyProtection="0"/>
    <xf numFmtId="0" fontId="14" fillId="24" borderId="0" applyNumberFormat="0" applyBorder="0" applyAlignment="0" applyProtection="0"/>
    <xf numFmtId="0" fontId="1" fillId="25" borderId="14" applyNumberFormat="0" applyFont="0" applyAlignment="0" applyProtection="0"/>
    <xf numFmtId="0" fontId="15" fillId="22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22" fillId="0" borderId="0" xfId="2" applyNumberFormat="1" applyFont="1" applyFill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>
      <alignment horizontal="center" vertical="center" wrapText="1"/>
    </xf>
    <xf numFmtId="44" fontId="22" fillId="0" borderId="0" xfId="2" applyNumberFormat="1" applyFont="1" applyFill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9" fillId="26" borderId="0" xfId="1" applyFont="1" applyFill="1" applyAlignment="1">
      <alignment horizontal="center" vertical="center"/>
    </xf>
    <xf numFmtId="0" fontId="19" fillId="0" borderId="0" xfId="1" applyFont="1" applyAlignment="1" applyProtection="1">
      <alignment horizontal="center" vertical="center"/>
    </xf>
    <xf numFmtId="49" fontId="19" fillId="0" borderId="0" xfId="1" applyNumberFormat="1" applyFont="1" applyAlignment="1" applyProtection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9" fillId="26" borderId="0" xfId="1" applyFont="1" applyFill="1" applyAlignment="1" applyProtection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/>
    </xf>
    <xf numFmtId="16" fontId="22" fillId="27" borderId="1" xfId="2" applyNumberFormat="1" applyFont="1" applyFill="1" applyBorder="1" applyAlignment="1" applyProtection="1">
      <alignment horizontal="center" vertical="center" wrapText="1"/>
    </xf>
    <xf numFmtId="164" fontId="23" fillId="27" borderId="1" xfId="2" applyNumberFormat="1" applyFont="1" applyFill="1" applyBorder="1" applyAlignment="1" applyProtection="1">
      <alignment horizontal="center" vertical="center" wrapText="1"/>
    </xf>
    <xf numFmtId="0" fontId="22" fillId="27" borderId="1" xfId="2" applyFont="1" applyFill="1" applyBorder="1" applyAlignment="1" applyProtection="1">
      <alignment horizontal="center" vertical="center" wrapText="1"/>
    </xf>
    <xf numFmtId="49" fontId="22" fillId="27" borderId="1" xfId="2" applyNumberFormat="1" applyFont="1" applyFill="1" applyBorder="1" applyAlignment="1" applyProtection="1">
      <alignment horizontal="center" vertical="center" wrapText="1"/>
    </xf>
    <xf numFmtId="0" fontId="22" fillId="27" borderId="1" xfId="2" quotePrefix="1" applyFont="1" applyFill="1" applyBorder="1" applyAlignment="1" applyProtection="1">
      <alignment horizontal="center" vertical="center" wrapText="1"/>
    </xf>
    <xf numFmtId="49" fontId="23" fillId="27" borderId="1" xfId="2" applyNumberFormat="1" applyFont="1" applyFill="1" applyBorder="1" applyAlignment="1" applyProtection="1">
      <alignment horizontal="center" vertical="center" wrapText="1"/>
    </xf>
    <xf numFmtId="49" fontId="22" fillId="0" borderId="1" xfId="2" applyNumberFormat="1" applyFont="1" applyFill="1" applyBorder="1" applyAlignment="1" applyProtection="1">
      <alignment horizontal="center" vertical="center" wrapText="1"/>
    </xf>
    <xf numFmtId="49" fontId="23" fillId="0" borderId="1" xfId="2" applyNumberFormat="1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center" vertical="center" wrapText="1"/>
    </xf>
    <xf numFmtId="164" fontId="23" fillId="0" borderId="1" xfId="2" applyNumberFormat="1" applyFont="1" applyFill="1" applyBorder="1" applyAlignment="1" applyProtection="1">
      <alignment horizontal="center" vertical="center" wrapText="1"/>
    </xf>
    <xf numFmtId="49" fontId="22" fillId="0" borderId="1" xfId="2" quotePrefix="1" applyNumberFormat="1" applyFont="1" applyBorder="1" applyAlignment="1" applyProtection="1">
      <alignment horizontal="center" vertical="center" wrapText="1"/>
    </xf>
    <xf numFmtId="49" fontId="22" fillId="0" borderId="1" xfId="2" quotePrefix="1" applyNumberFormat="1" applyFont="1" applyFill="1" applyBorder="1" applyAlignment="1" applyProtection="1">
      <alignment horizontal="center" vertical="center" wrapText="1"/>
    </xf>
    <xf numFmtId="164" fontId="23" fillId="26" borderId="1" xfId="2" applyNumberFormat="1" applyFont="1" applyFill="1" applyBorder="1" applyAlignment="1" applyProtection="1">
      <alignment horizontal="center" vertical="center" wrapText="1"/>
    </xf>
    <xf numFmtId="1" fontId="23" fillId="0" borderId="1" xfId="2" applyNumberFormat="1" applyFont="1" applyFill="1" applyBorder="1" applyAlignment="1" applyProtection="1">
      <alignment horizontal="center" vertical="center" wrapText="1"/>
    </xf>
    <xf numFmtId="49" fontId="23" fillId="3" borderId="1" xfId="2" applyNumberFormat="1" applyFont="1" applyFill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49" fontId="23" fillId="2" borderId="1" xfId="2" applyNumberFormat="1" applyFont="1" applyFill="1" applyBorder="1" applyAlignment="1" applyProtection="1">
      <alignment horizontal="center" vertical="center" wrapText="1"/>
    </xf>
    <xf numFmtId="164" fontId="23" fillId="2" borderId="1" xfId="2" applyNumberFormat="1" applyFont="1" applyFill="1" applyBorder="1" applyAlignment="1" applyProtection="1">
      <alignment horizontal="center" vertical="center" wrapText="1"/>
    </xf>
    <xf numFmtId="49" fontId="22" fillId="2" borderId="1" xfId="2" quotePrefix="1" applyNumberFormat="1" applyFont="1" applyFill="1" applyBorder="1" applyAlignment="1" applyProtection="1">
      <alignment horizontal="center" vertical="center"/>
    </xf>
    <xf numFmtId="49" fontId="23" fillId="26" borderId="1" xfId="2" applyNumberFormat="1" applyFont="1" applyFill="1" applyBorder="1" applyAlignment="1" applyProtection="1">
      <alignment horizontal="center" vertical="center" wrapText="1"/>
    </xf>
    <xf numFmtId="0" fontId="23" fillId="26" borderId="1" xfId="2" applyNumberFormat="1" applyFont="1" applyFill="1" applyBorder="1" applyAlignment="1" applyProtection="1">
      <alignment horizontal="center" vertical="center" wrapText="1"/>
    </xf>
    <xf numFmtId="49" fontId="22" fillId="26" borderId="1" xfId="2" quotePrefix="1" applyNumberFormat="1" applyFont="1" applyFill="1" applyBorder="1" applyAlignment="1" applyProtection="1">
      <alignment horizontal="center" vertical="center" wrapText="1"/>
    </xf>
    <xf numFmtId="49" fontId="22" fillId="26" borderId="1" xfId="2" quotePrefix="1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4" fontId="24" fillId="0" borderId="0" xfId="2" applyNumberFormat="1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6" fillId="26" borderId="0" xfId="1" applyFont="1" applyFill="1" applyAlignment="1">
      <alignment horizontal="center" vertical="center"/>
    </xf>
    <xf numFmtId="0" fontId="20" fillId="0" borderId="0" xfId="1" applyFont="1" applyFill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2" applyNumberFormat="1" applyFont="1" applyFill="1" applyAlignment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4" fillId="0" borderId="0" xfId="1" applyFont="1" applyAlignment="1" applyProtection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>
      <alignment horizontal="center" vertical="center"/>
    </xf>
    <xf numFmtId="49" fontId="24" fillId="0" borderId="0" xfId="1" applyNumberFormat="1" applyFont="1" applyFill="1" applyAlignment="1">
      <alignment horizontal="center" vertical="center"/>
    </xf>
    <xf numFmtId="49" fontId="24" fillId="0" borderId="0" xfId="2" applyNumberFormat="1" applyFont="1" applyFill="1" applyAlignment="1">
      <alignment horizontal="center" vertical="center" wrapText="1"/>
    </xf>
    <xf numFmtId="0" fontId="24" fillId="0" borderId="0" xfId="1" applyFont="1" applyFill="1" applyAlignment="1" applyProtection="1">
      <alignment horizontal="center" vertical="center"/>
    </xf>
    <xf numFmtId="49" fontId="24" fillId="0" borderId="0" xfId="1" applyNumberFormat="1" applyFont="1" applyFill="1" applyAlignment="1" applyProtection="1">
      <alignment horizontal="center" vertical="center"/>
    </xf>
    <xf numFmtId="164" fontId="24" fillId="0" borderId="0" xfId="1" applyNumberFormat="1" applyFont="1" applyAlignment="1">
      <alignment horizontal="center" vertical="center"/>
    </xf>
    <xf numFmtId="49" fontId="19" fillId="26" borderId="0" xfId="1" applyNumberFormat="1" applyFont="1" applyFill="1" applyAlignment="1">
      <alignment horizontal="center" vertical="center"/>
    </xf>
    <xf numFmtId="0" fontId="22" fillId="26" borderId="0" xfId="2" applyNumberFormat="1" applyFont="1" applyFill="1" applyAlignment="1">
      <alignment horizontal="center" vertical="center" wrapText="1"/>
    </xf>
    <xf numFmtId="49" fontId="22" fillId="26" borderId="0" xfId="2" applyNumberFormat="1" applyFont="1" applyFill="1" applyAlignment="1">
      <alignment horizontal="center" vertical="center" wrapText="1"/>
    </xf>
    <xf numFmtId="49" fontId="22" fillId="26" borderId="1" xfId="2" applyNumberFormat="1" applyFont="1" applyFill="1" applyBorder="1" applyAlignment="1" applyProtection="1">
      <alignment horizontal="center" vertical="center"/>
    </xf>
    <xf numFmtId="4" fontId="22" fillId="26" borderId="1" xfId="2" applyNumberFormat="1" applyFont="1" applyFill="1" applyBorder="1" applyAlignment="1" applyProtection="1">
      <alignment horizontal="center" vertical="center" wrapText="1"/>
    </xf>
    <xf numFmtId="1" fontId="22" fillId="26" borderId="1" xfId="2" applyNumberFormat="1" applyFont="1" applyFill="1" applyBorder="1" applyAlignment="1" applyProtection="1">
      <alignment horizontal="center" vertical="center" wrapText="1"/>
    </xf>
    <xf numFmtId="49" fontId="19" fillId="26" borderId="0" xfId="1" applyNumberFormat="1" applyFont="1" applyFill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3" fillId="0" borderId="1" xfId="1" applyFont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center" vertical="center"/>
    </xf>
    <xf numFmtId="49" fontId="22" fillId="27" borderId="1" xfId="2" applyNumberFormat="1" applyFont="1" applyFill="1" applyBorder="1" applyAlignment="1" applyProtection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1" fontId="23" fillId="26" borderId="1" xfId="2" applyNumberFormat="1" applyFont="1" applyFill="1" applyBorder="1" applyAlignment="1" applyProtection="1">
      <alignment horizontal="center" vertical="center" wrapText="1"/>
    </xf>
    <xf numFmtId="49" fontId="23" fillId="26" borderId="1" xfId="2" applyNumberFormat="1" applyFont="1" applyFill="1" applyBorder="1" applyAlignment="1" applyProtection="1">
      <alignment horizontal="center" vertical="center" wrapText="1"/>
      <protection locked="0"/>
    </xf>
    <xf numFmtId="0" fontId="28" fillId="26" borderId="0" xfId="2" applyNumberFormat="1" applyFont="1" applyFill="1" applyAlignment="1">
      <alignment horizontal="center" vertical="center" wrapText="1"/>
    </xf>
    <xf numFmtId="49" fontId="29" fillId="0" borderId="0" xfId="2" applyNumberFormat="1" applyFont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 wrapText="1"/>
    </xf>
    <xf numFmtId="49" fontId="22" fillId="26" borderId="1" xfId="2" applyNumberFormat="1" applyFont="1" applyFill="1" applyBorder="1" applyAlignment="1" applyProtection="1">
      <alignment horizontal="center" vertical="center" wrapText="1"/>
    </xf>
    <xf numFmtId="0" fontId="22" fillId="26" borderId="1" xfId="2" applyFont="1" applyFill="1" applyBorder="1" applyAlignment="1" applyProtection="1">
      <alignment horizontal="center" vertical="center" wrapText="1"/>
    </xf>
    <xf numFmtId="49" fontId="22" fillId="26" borderId="1" xfId="2" applyNumberFormat="1" applyFont="1" applyFill="1" applyBorder="1" applyAlignment="1" applyProtection="1">
      <alignment horizontal="center" vertical="center"/>
    </xf>
    <xf numFmtId="0" fontId="22" fillId="0" borderId="1" xfId="2" applyFont="1" applyBorder="1" applyAlignment="1" applyProtection="1">
      <alignment horizontal="center" vertical="center" wrapText="1"/>
    </xf>
    <xf numFmtId="49" fontId="25" fillId="0" borderId="1" xfId="2" applyNumberFormat="1" applyFont="1" applyFill="1" applyBorder="1" applyAlignment="1" applyProtection="1">
      <alignment horizontal="center" vertical="justify"/>
    </xf>
    <xf numFmtId="49" fontId="25" fillId="26" borderId="1" xfId="2" applyNumberFormat="1" applyFont="1" applyFill="1" applyBorder="1" applyAlignment="1" applyProtection="1">
      <alignment horizontal="center" vertical="center"/>
    </xf>
    <xf numFmtId="49" fontId="25" fillId="26" borderId="1" xfId="2" applyNumberFormat="1" applyFont="1" applyFill="1" applyBorder="1" applyAlignment="1" applyProtection="1">
      <alignment horizontal="center" vertical="justify"/>
    </xf>
    <xf numFmtId="16" fontId="31" fillId="27" borderId="1" xfId="2" applyNumberFormat="1" applyFont="1" applyFill="1" applyBorder="1" applyAlignment="1" applyProtection="1">
      <alignment horizontal="center" vertical="center" wrapText="1"/>
    </xf>
    <xf numFmtId="49" fontId="31" fillId="27" borderId="1" xfId="2" applyNumberFormat="1" applyFont="1" applyFill="1" applyBorder="1" applyAlignment="1" applyProtection="1">
      <alignment horizontal="center" vertical="center" wrapText="1"/>
    </xf>
    <xf numFmtId="164" fontId="31" fillId="27" borderId="1" xfId="2" applyNumberFormat="1" applyFont="1" applyFill="1" applyBorder="1" applyAlignment="1" applyProtection="1">
      <alignment horizontal="center" vertical="center" wrapText="1"/>
    </xf>
    <xf numFmtId="0" fontId="31" fillId="27" borderId="1" xfId="2" applyFont="1" applyFill="1" applyBorder="1" applyAlignment="1" applyProtection="1">
      <alignment horizontal="center" vertical="center" wrapText="1"/>
    </xf>
    <xf numFmtId="49" fontId="31" fillId="27" borderId="1" xfId="2" applyNumberFormat="1" applyFont="1" applyFill="1" applyBorder="1" applyAlignment="1" applyProtection="1">
      <alignment horizontal="center" vertical="center"/>
    </xf>
    <xf numFmtId="49" fontId="31" fillId="27" borderId="1" xfId="2" quotePrefix="1" applyNumberFormat="1" applyFont="1" applyFill="1" applyBorder="1" applyAlignment="1" applyProtection="1">
      <alignment horizontal="center" vertical="center"/>
    </xf>
    <xf numFmtId="0" fontId="31" fillId="27" borderId="1" xfId="2" quotePrefix="1" applyFont="1" applyFill="1" applyBorder="1" applyAlignment="1" applyProtection="1">
      <alignment horizontal="center" vertical="center" wrapText="1"/>
    </xf>
    <xf numFmtId="0" fontId="31" fillId="26" borderId="1" xfId="2" applyFont="1" applyFill="1" applyBorder="1" applyAlignment="1" applyProtection="1">
      <alignment horizontal="center" vertical="center" wrapText="1"/>
    </xf>
    <xf numFmtId="1" fontId="31" fillId="26" borderId="1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164" fontId="31" fillId="26" borderId="1" xfId="2" applyNumberFormat="1" applyFont="1" applyFill="1" applyBorder="1" applyAlignment="1" applyProtection="1">
      <alignment horizontal="center" vertical="center" wrapText="1"/>
    </xf>
    <xf numFmtId="49" fontId="31" fillId="0" borderId="1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/>
    </xf>
    <xf numFmtId="49" fontId="31" fillId="26" borderId="1" xfId="2" quotePrefix="1" applyNumberFormat="1" applyFont="1" applyFill="1" applyBorder="1" applyAlignment="1" applyProtection="1">
      <alignment horizontal="center" vertical="center" wrapText="1"/>
    </xf>
    <xf numFmtId="49" fontId="30" fillId="0" borderId="1" xfId="2" applyNumberFormat="1" applyFont="1" applyFill="1" applyBorder="1" applyAlignment="1" applyProtection="1">
      <alignment horizontal="center" vertical="center" wrapText="1"/>
    </xf>
    <xf numFmtId="0" fontId="31" fillId="0" borderId="1" xfId="2" applyFont="1" applyFill="1" applyBorder="1" applyAlignment="1" applyProtection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 wrapText="1"/>
    </xf>
    <xf numFmtId="49" fontId="31" fillId="0" borderId="1" xfId="2" applyNumberFormat="1" applyFont="1" applyFill="1" applyBorder="1" applyAlignment="1" applyProtection="1">
      <alignment horizontal="center" vertical="center"/>
    </xf>
    <xf numFmtId="0" fontId="31" fillId="26" borderId="1" xfId="2" applyNumberFormat="1" applyFont="1" applyFill="1" applyBorder="1" applyAlignment="1" applyProtection="1">
      <alignment horizontal="center" vertical="center" wrapText="1"/>
    </xf>
    <xf numFmtId="1" fontId="31" fillId="0" borderId="1" xfId="2" applyNumberFormat="1" applyFont="1" applyFill="1" applyBorder="1" applyAlignment="1" applyProtection="1">
      <alignment horizontal="center" vertical="center" wrapText="1"/>
    </xf>
    <xf numFmtId="1" fontId="31" fillId="0" borderId="1" xfId="0" applyNumberFormat="1" applyFont="1" applyFill="1" applyBorder="1" applyAlignment="1">
      <alignment horizontal="left" vertical="center" wrapText="1"/>
    </xf>
    <xf numFmtId="4" fontId="31" fillId="26" borderId="1" xfId="2" applyNumberFormat="1" applyFont="1" applyFill="1" applyBorder="1" applyAlignment="1" applyProtection="1">
      <alignment horizontal="right" vertical="center" wrapText="1"/>
    </xf>
    <xf numFmtId="49" fontId="31" fillId="0" borderId="1" xfId="2" applyNumberFormat="1" applyFont="1" applyFill="1" applyBorder="1" applyAlignment="1" applyProtection="1">
      <alignment vertical="center" wrapText="1"/>
    </xf>
    <xf numFmtId="164" fontId="31" fillId="26" borderId="1" xfId="2" applyNumberFormat="1" applyFont="1" applyFill="1" applyBorder="1" applyAlignment="1" applyProtection="1">
      <alignment horizontal="right" vertical="center" wrapText="1"/>
    </xf>
    <xf numFmtId="49" fontId="31" fillId="0" borderId="1" xfId="1" applyNumberFormat="1" applyFont="1" applyFill="1" applyBorder="1" applyAlignment="1">
      <alignment horizontal="center" vertical="center"/>
    </xf>
    <xf numFmtId="165" fontId="31" fillId="0" borderId="1" xfId="1" applyNumberFormat="1" applyFont="1" applyFill="1" applyBorder="1" applyAlignment="1">
      <alignment horizontal="right" vertical="center"/>
    </xf>
    <xf numFmtId="0" fontId="31" fillId="0" borderId="1" xfId="1" applyFont="1" applyBorder="1" applyAlignment="1" applyProtection="1">
      <alignment horizontal="center" vertical="center"/>
    </xf>
    <xf numFmtId="0" fontId="31" fillId="0" borderId="1" xfId="2" applyFont="1" applyBorder="1" applyAlignment="1" applyProtection="1">
      <alignment horizontal="center" vertical="center"/>
    </xf>
    <xf numFmtId="164" fontId="31" fillId="0" borderId="1" xfId="2" applyNumberFormat="1" applyFont="1" applyFill="1" applyBorder="1" applyAlignment="1" applyProtection="1">
      <alignment horizontal="center" vertical="center" wrapText="1"/>
    </xf>
    <xf numFmtId="49" fontId="31" fillId="0" borderId="1" xfId="2" quotePrefix="1" applyNumberFormat="1" applyFont="1" applyBorder="1" applyAlignment="1" applyProtection="1">
      <alignment horizontal="center" vertical="center" wrapText="1"/>
    </xf>
    <xf numFmtId="49" fontId="31" fillId="0" borderId="1" xfId="2" applyNumberFormat="1" applyFont="1" applyBorder="1" applyAlignment="1" applyProtection="1">
      <alignment horizontal="center" vertical="center"/>
    </xf>
    <xf numFmtId="4" fontId="31" fillId="27" borderId="1" xfId="2" applyNumberFormat="1" applyFont="1" applyFill="1" applyBorder="1" applyAlignment="1" applyProtection="1">
      <alignment horizontal="right" vertical="center" wrapText="1"/>
    </xf>
    <xf numFmtId="164" fontId="31" fillId="0" borderId="1" xfId="2" applyNumberFormat="1" applyFont="1" applyFill="1" applyBorder="1" applyAlignment="1" applyProtection="1">
      <alignment horizontal="right" vertical="center" wrapText="1"/>
    </xf>
    <xf numFmtId="164" fontId="31" fillId="27" borderId="1" xfId="2" applyNumberFormat="1" applyFont="1" applyFill="1" applyBorder="1" applyAlignment="1" applyProtection="1">
      <alignment horizontal="right" vertical="center" wrapText="1"/>
    </xf>
    <xf numFmtId="49" fontId="31" fillId="26" borderId="1" xfId="2" quotePrefix="1" applyNumberFormat="1" applyFont="1" applyFill="1" applyBorder="1" applyAlignment="1" applyProtection="1">
      <alignment horizontal="center" vertical="center"/>
    </xf>
    <xf numFmtId="0" fontId="31" fillId="0" borderId="1" xfId="2" applyNumberFormat="1" applyFont="1" applyFill="1" applyBorder="1" applyAlignment="1" applyProtection="1">
      <alignment horizontal="center" vertical="center" wrapText="1"/>
    </xf>
    <xf numFmtId="49" fontId="31" fillId="0" borderId="1" xfId="2" quotePrefix="1" applyNumberFormat="1" applyFont="1" applyFill="1" applyBorder="1" applyAlignment="1" applyProtection="1">
      <alignment horizontal="center" vertical="center" wrapText="1"/>
    </xf>
    <xf numFmtId="0" fontId="31" fillId="0" borderId="1" xfId="2" applyFont="1" applyBorder="1" applyAlignment="1" applyProtection="1">
      <alignment horizontal="center" vertical="center" wrapText="1"/>
    </xf>
    <xf numFmtId="49" fontId="31" fillId="3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49" fontId="31" fillId="2" borderId="1" xfId="2" applyNumberFormat="1" applyFont="1" applyFill="1" applyBorder="1" applyAlignment="1" applyProtection="1">
      <alignment horizontal="center" vertical="center" wrapText="1"/>
    </xf>
    <xf numFmtId="164" fontId="31" fillId="2" borderId="1" xfId="2" applyNumberFormat="1" applyFont="1" applyFill="1" applyBorder="1" applyAlignment="1" applyProtection="1">
      <alignment horizontal="right" vertical="center" wrapText="1"/>
    </xf>
    <xf numFmtId="49" fontId="31" fillId="2" borderId="1" xfId="2" quotePrefix="1" applyNumberFormat="1" applyFont="1" applyFill="1" applyBorder="1" applyAlignment="1" applyProtection="1">
      <alignment horizontal="center" vertical="center"/>
    </xf>
    <xf numFmtId="4" fontId="31" fillId="26" borderId="1" xfId="2" applyNumberFormat="1" applyFont="1" applyFill="1" applyBorder="1" applyAlignment="1" applyProtection="1">
      <alignment horizontal="center" vertical="center" wrapText="1"/>
    </xf>
    <xf numFmtId="4" fontId="31" fillId="26" borderId="1" xfId="2" applyNumberFormat="1" applyFont="1" applyFill="1" applyBorder="1" applyAlignment="1" applyProtection="1">
      <alignment horizontal="center" vertical="center"/>
    </xf>
    <xf numFmtId="0" fontId="32" fillId="27" borderId="1" xfId="2" applyFont="1" applyFill="1" applyBorder="1" applyAlignment="1" applyProtection="1">
      <alignment horizontal="center" vertical="center" wrapText="1"/>
    </xf>
    <xf numFmtId="49" fontId="32" fillId="27" borderId="1" xfId="2" applyNumberFormat="1" applyFont="1" applyFill="1" applyBorder="1" applyAlignment="1" applyProtection="1">
      <alignment horizontal="center" vertical="center"/>
    </xf>
    <xf numFmtId="49" fontId="32" fillId="27" borderId="1" xfId="2" quotePrefix="1" applyNumberFormat="1" applyFont="1" applyFill="1" applyBorder="1" applyAlignment="1" applyProtection="1">
      <alignment horizontal="center" vertical="center"/>
    </xf>
    <xf numFmtId="49" fontId="31" fillId="27" borderId="1" xfId="2" quotePrefix="1" applyNumberFormat="1" applyFont="1" applyFill="1" applyBorder="1" applyAlignment="1" applyProtection="1">
      <alignment horizontal="center" vertical="center" wrapText="1"/>
    </xf>
    <xf numFmtId="16" fontId="31" fillId="0" borderId="1" xfId="2" applyNumberFormat="1" applyFont="1" applyFill="1" applyBorder="1" applyAlignment="1" applyProtection="1">
      <alignment horizontal="center" vertical="center" wrapText="1"/>
    </xf>
    <xf numFmtId="4" fontId="31" fillId="0" borderId="1" xfId="2" applyNumberFormat="1" applyFont="1" applyBorder="1" applyAlignment="1" applyProtection="1">
      <alignment horizontal="center" vertical="center"/>
    </xf>
    <xf numFmtId="49" fontId="31" fillId="0" borderId="1" xfId="1" applyNumberFormat="1" applyFont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 wrapText="1"/>
    </xf>
    <xf numFmtId="49" fontId="32" fillId="27" borderId="1" xfId="2" quotePrefix="1" applyNumberFormat="1" applyFont="1" applyFill="1" applyBorder="1" applyAlignment="1" applyProtection="1">
      <alignment horizontal="center" vertical="center" wrapText="1"/>
    </xf>
    <xf numFmtId="0" fontId="31" fillId="0" borderId="0" xfId="1" applyFont="1" applyAlignment="1">
      <alignment horizontal="center" vertical="center"/>
    </xf>
    <xf numFmtId="164" fontId="31" fillId="0" borderId="0" xfId="1" applyNumberFormat="1" applyFont="1" applyAlignment="1">
      <alignment horizontal="center" vertical="center"/>
    </xf>
    <xf numFmtId="0" fontId="31" fillId="26" borderId="0" xfId="1" applyFont="1" applyFill="1" applyAlignment="1">
      <alignment horizontal="center" vertical="center"/>
    </xf>
    <xf numFmtId="0" fontId="31" fillId="26" borderId="0" xfId="1" applyFont="1" applyFill="1" applyAlignment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49" fontId="32" fillId="27" borderId="1" xfId="2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3" fillId="0" borderId="0" xfId="1" applyNumberFormat="1" applyFont="1" applyAlignment="1">
      <alignment horizontal="center" vertical="center"/>
    </xf>
    <xf numFmtId="49" fontId="25" fillId="26" borderId="1" xfId="2" applyNumberFormat="1" applyFont="1" applyFill="1" applyBorder="1" applyAlignment="1" applyProtection="1">
      <alignment horizontal="center" vertical="center"/>
    </xf>
    <xf numFmtId="49" fontId="31" fillId="0" borderId="1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0" fontId="32" fillId="27" borderId="1" xfId="2" applyFont="1" applyFill="1" applyBorder="1" applyAlignment="1" applyProtection="1">
      <alignment horizontal="center" vertical="center" wrapText="1"/>
    </xf>
    <xf numFmtId="49" fontId="22" fillId="26" borderId="1" xfId="2" applyNumberFormat="1" applyFont="1" applyFill="1" applyBorder="1" applyAlignment="1" applyProtection="1">
      <alignment horizontal="center" vertical="center" wrapText="1"/>
    </xf>
    <xf numFmtId="0" fontId="31" fillId="27" borderId="1" xfId="2" quotePrefix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1" fontId="31" fillId="26" borderId="1" xfId="0" applyNumberFormat="1" applyFont="1" applyFill="1" applyBorder="1" applyAlignment="1">
      <alignment horizontal="center" vertical="center" wrapText="1" shrinkToFit="1"/>
    </xf>
    <xf numFmtId="1" fontId="31" fillId="0" borderId="1" xfId="0" applyNumberFormat="1" applyFont="1" applyFill="1" applyBorder="1" applyAlignment="1">
      <alignment horizontal="center" vertical="center" wrapText="1"/>
    </xf>
    <xf numFmtId="165" fontId="31" fillId="27" borderId="1" xfId="1" applyNumberFormat="1" applyFont="1" applyFill="1" applyBorder="1" applyAlignment="1">
      <alignment horizontal="right" vertical="center"/>
    </xf>
    <xf numFmtId="49" fontId="31" fillId="27" borderId="1" xfId="1" applyNumberFormat="1" applyFont="1" applyFill="1" applyBorder="1" applyAlignment="1">
      <alignment horizontal="center" vertical="center"/>
    </xf>
    <xf numFmtId="0" fontId="31" fillId="27" borderId="1" xfId="2" applyNumberFormat="1" applyFont="1" applyFill="1" applyBorder="1" applyAlignment="1" applyProtection="1">
      <alignment horizontal="center" vertical="center" wrapText="1"/>
    </xf>
    <xf numFmtId="0" fontId="31" fillId="27" borderId="1" xfId="0" applyFont="1" applyFill="1" applyBorder="1" applyAlignment="1">
      <alignment horizontal="center" vertical="center" wrapText="1"/>
    </xf>
    <xf numFmtId="4" fontId="23" fillId="26" borderId="1" xfId="2" applyNumberFormat="1" applyFont="1" applyFill="1" applyBorder="1" applyAlignment="1" applyProtection="1">
      <alignment horizontal="center" vertical="center" wrapText="1"/>
    </xf>
    <xf numFmtId="14" fontId="31" fillId="26" borderId="19" xfId="2" applyNumberFormat="1" applyFont="1" applyFill="1" applyBorder="1" applyAlignment="1" applyProtection="1">
      <alignment horizontal="center" vertical="center" wrapText="1"/>
    </xf>
    <xf numFmtId="49" fontId="31" fillId="0" borderId="1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49" fontId="31" fillId="0" borderId="1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49" fontId="33" fillId="26" borderId="1" xfId="2" applyNumberFormat="1" applyFont="1" applyFill="1" applyBorder="1" applyAlignment="1" applyProtection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 wrapText="1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5" fillId="0" borderId="1" xfId="2" applyNumberFormat="1" applyFont="1" applyBorder="1" applyAlignment="1" applyProtection="1">
      <alignment horizontal="center" vertic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31" fillId="27" borderId="1" xfId="2" quotePrefix="1" applyFont="1" applyFill="1" applyBorder="1" applyAlignment="1" applyProtection="1">
      <alignment horizontal="center" vertical="center" wrapText="1"/>
    </xf>
    <xf numFmtId="49" fontId="31" fillId="0" borderId="1" xfId="2" applyNumberFormat="1" applyFont="1" applyFill="1" applyBorder="1" applyAlignment="1" applyProtection="1">
      <alignment horizontal="center" vertical="center" wrapText="1"/>
    </xf>
    <xf numFmtId="44" fontId="25" fillId="0" borderId="1" xfId="2" applyNumberFormat="1" applyFont="1" applyBorder="1" applyAlignment="1" applyProtection="1">
      <alignment horizontal="center" vertical="center" wrapText="1"/>
    </xf>
    <xf numFmtId="49" fontId="25" fillId="0" borderId="1" xfId="2" applyNumberFormat="1" applyFont="1" applyFill="1" applyBorder="1" applyAlignment="1" applyProtection="1">
      <alignment horizontal="center" vertical="center"/>
    </xf>
    <xf numFmtId="0" fontId="25" fillId="0" borderId="1" xfId="2" applyFont="1" applyFill="1" applyBorder="1" applyAlignment="1" applyProtection="1">
      <alignment horizontal="center" vertical="center" wrapText="1"/>
    </xf>
    <xf numFmtId="0" fontId="31" fillId="0" borderId="17" xfId="2" applyFont="1" applyFill="1" applyBorder="1" applyAlignment="1" applyProtection="1">
      <alignment horizontal="center" vertical="center" wrapText="1"/>
    </xf>
    <xf numFmtId="0" fontId="31" fillId="0" borderId="18" xfId="2" applyFont="1" applyFill="1" applyBorder="1" applyAlignment="1" applyProtection="1">
      <alignment horizontal="center" vertical="center" wrapText="1"/>
    </xf>
    <xf numFmtId="0" fontId="31" fillId="0" borderId="19" xfId="2" applyFont="1" applyFill="1" applyBorder="1" applyAlignment="1" applyProtection="1">
      <alignment horizontal="center" vertical="center" wrapText="1"/>
    </xf>
    <xf numFmtId="0" fontId="31" fillId="26" borderId="17" xfId="2" applyFont="1" applyFill="1" applyBorder="1" applyAlignment="1" applyProtection="1">
      <alignment horizontal="center" vertical="center" wrapText="1"/>
    </xf>
    <xf numFmtId="0" fontId="31" fillId="26" borderId="18" xfId="2" applyFont="1" applyFill="1" applyBorder="1" applyAlignment="1" applyProtection="1">
      <alignment horizontal="center" vertical="center" wrapText="1"/>
    </xf>
    <xf numFmtId="0" fontId="31" fillId="26" borderId="19" xfId="2" applyFont="1" applyFill="1" applyBorder="1" applyAlignment="1" applyProtection="1">
      <alignment horizontal="center" vertical="center" wrapText="1"/>
    </xf>
    <xf numFmtId="14" fontId="31" fillId="26" borderId="17" xfId="2" applyNumberFormat="1" applyFont="1" applyFill="1" applyBorder="1" applyAlignment="1" applyProtection="1">
      <alignment horizontal="center" vertical="center" wrapText="1"/>
    </xf>
    <xf numFmtId="14" fontId="31" fillId="26" borderId="19" xfId="2" applyNumberFormat="1" applyFont="1" applyFill="1" applyBorder="1" applyAlignment="1" applyProtection="1">
      <alignment horizontal="center" vertical="center" wrapText="1"/>
    </xf>
    <xf numFmtId="49" fontId="31" fillId="26" borderId="1" xfId="2" applyNumberFormat="1" applyFont="1" applyFill="1" applyBorder="1" applyAlignment="1" applyProtection="1">
      <alignment horizontal="center" vertical="center" wrapText="1"/>
    </xf>
    <xf numFmtId="0" fontId="25" fillId="26" borderId="1" xfId="2" applyNumberFormat="1" applyFont="1" applyFill="1" applyBorder="1" applyAlignment="1" applyProtection="1">
      <alignment horizontal="center" vertical="center" wrapText="1"/>
    </xf>
    <xf numFmtId="0" fontId="25" fillId="26" borderId="1" xfId="2" applyFont="1" applyFill="1" applyBorder="1" applyAlignment="1" applyProtection="1">
      <alignment horizontal="center" vertical="center" wrapText="1"/>
    </xf>
    <xf numFmtId="49" fontId="25" fillId="26" borderId="1" xfId="2" applyNumberFormat="1" applyFont="1" applyFill="1" applyBorder="1" applyAlignment="1" applyProtection="1">
      <alignment horizontal="center" vertical="center"/>
    </xf>
    <xf numFmtId="49" fontId="25" fillId="26" borderId="1" xfId="2" applyNumberFormat="1" applyFont="1" applyFill="1" applyBorder="1" applyAlignment="1" applyProtection="1">
      <alignment horizontal="center" vertical="center" wrapText="1"/>
    </xf>
    <xf numFmtId="16" fontId="31" fillId="0" borderId="17" xfId="2" applyNumberFormat="1" applyFont="1" applyFill="1" applyBorder="1" applyAlignment="1" applyProtection="1">
      <alignment horizontal="center" vertical="center" wrapText="1"/>
    </xf>
    <xf numFmtId="16" fontId="31" fillId="0" borderId="18" xfId="2" applyNumberFormat="1" applyFont="1" applyFill="1" applyBorder="1" applyAlignment="1" applyProtection="1">
      <alignment horizontal="center" vertical="center" wrapText="1"/>
    </xf>
    <xf numFmtId="16" fontId="31" fillId="0" borderId="19" xfId="2" applyNumberFormat="1" applyFont="1" applyFill="1" applyBorder="1" applyAlignment="1" applyProtection="1">
      <alignment horizontal="center" vertical="center" wrapText="1"/>
    </xf>
    <xf numFmtId="0" fontId="25" fillId="26" borderId="4" xfId="2" applyNumberFormat="1" applyFont="1" applyFill="1" applyBorder="1" applyAlignment="1" applyProtection="1">
      <alignment horizontal="center" vertical="center" wrapText="1"/>
    </xf>
    <xf numFmtId="0" fontId="25" fillId="26" borderId="3" xfId="2" applyFont="1" applyFill="1" applyBorder="1" applyAlignment="1" applyProtection="1">
      <alignment horizontal="center" vertical="center" wrapText="1"/>
    </xf>
    <xf numFmtId="0" fontId="25" fillId="26" borderId="7" xfId="2" applyFont="1" applyFill="1" applyBorder="1" applyAlignment="1" applyProtection="1">
      <alignment horizontal="center" vertical="center" wrapText="1"/>
    </xf>
    <xf numFmtId="0" fontId="25" fillId="26" borderId="6" xfId="2" applyFont="1" applyFill="1" applyBorder="1" applyAlignment="1" applyProtection="1">
      <alignment horizontal="center" vertical="center" wrapText="1"/>
    </xf>
    <xf numFmtId="0" fontId="32" fillId="27" borderId="1" xfId="2" applyFont="1" applyFill="1" applyBorder="1" applyAlignment="1" applyProtection="1">
      <alignment horizontal="center" vertical="center" wrapText="1"/>
    </xf>
    <xf numFmtId="0" fontId="25" fillId="0" borderId="2" xfId="2" applyNumberFormat="1" applyFont="1" applyBorder="1" applyAlignment="1" applyProtection="1">
      <alignment horizontal="center" vertical="center" wrapText="1"/>
    </xf>
    <xf numFmtId="0" fontId="25" fillId="0" borderId="3" xfId="2" applyNumberFormat="1" applyFont="1" applyFill="1" applyBorder="1" applyAlignment="1" applyProtection="1">
      <alignment horizontal="center" vertical="center" wrapText="1"/>
    </xf>
    <xf numFmtId="0" fontId="25" fillId="0" borderId="6" xfId="2" applyNumberFormat="1" applyFont="1" applyFill="1" applyBorder="1" applyAlignment="1" applyProtection="1">
      <alignment horizontal="center" vertical="center" wrapText="1"/>
    </xf>
    <xf numFmtId="49" fontId="25" fillId="26" borderId="5" xfId="2" applyNumberFormat="1" applyFont="1" applyFill="1" applyBorder="1" applyAlignment="1" applyProtection="1">
      <alignment horizontal="center" vertical="center"/>
    </xf>
    <xf numFmtId="49" fontId="25" fillId="0" borderId="4" xfId="2" applyNumberFormat="1" applyFont="1" applyFill="1" applyBorder="1" applyAlignment="1" applyProtection="1">
      <alignment horizontal="center" vertical="center" wrapText="1"/>
    </xf>
    <xf numFmtId="49" fontId="25" fillId="0" borderId="3" xfId="2" applyNumberFormat="1" applyFont="1" applyBorder="1" applyAlignment="1" applyProtection="1">
      <alignment horizontal="center" vertical="center" wrapText="1"/>
    </xf>
    <xf numFmtId="49" fontId="25" fillId="0" borderId="7" xfId="2" applyNumberFormat="1" applyFont="1" applyBorder="1" applyAlignment="1" applyProtection="1">
      <alignment horizontal="center" vertical="center" wrapText="1"/>
    </xf>
    <xf numFmtId="49" fontId="25" fillId="0" borderId="6" xfId="2" applyNumberFormat="1" applyFont="1" applyBorder="1" applyAlignment="1" applyProtection="1">
      <alignment horizontal="center" vertical="center" wrapText="1"/>
    </xf>
    <xf numFmtId="0" fontId="31" fillId="0" borderId="0" xfId="1" applyFont="1" applyAlignment="1">
      <alignment vertical="top" wrapText="1"/>
    </xf>
    <xf numFmtId="0" fontId="0" fillId="0" borderId="0" xfId="0" applyAlignment="1"/>
    <xf numFmtId="49" fontId="22" fillId="26" borderId="1" xfId="2" applyNumberFormat="1" applyFont="1" applyFill="1" applyBorder="1" applyAlignment="1" applyProtection="1">
      <alignment horizontal="center" vertical="center" wrapText="1"/>
    </xf>
  </cellXfs>
  <cellStyles count="12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te" xfId="39"/>
    <cellStyle name="Obično 2" xfId="1"/>
    <cellStyle name="Obično_List1" xfId="2"/>
    <cellStyle name="Output" xfId="40"/>
    <cellStyle name="Title" xfId="41"/>
    <cellStyle name="Total" xfId="42"/>
    <cellStyle name="Valuta 2" xfId="45"/>
    <cellStyle name="Valuta 2 2" xfId="48"/>
    <cellStyle name="Valuta 2 2 2" xfId="60"/>
    <cellStyle name="Valuta 2 2 2 2" xfId="88"/>
    <cellStyle name="Valuta 2 2 2 3" xfId="116"/>
    <cellStyle name="Valuta 2 2 3" xfId="76"/>
    <cellStyle name="Valuta 2 2 4" xfId="104"/>
    <cellStyle name="Valuta 2 3" xfId="51"/>
    <cellStyle name="Valuta 2 3 2" xfId="63"/>
    <cellStyle name="Valuta 2 3 2 2" xfId="91"/>
    <cellStyle name="Valuta 2 3 2 3" xfId="119"/>
    <cellStyle name="Valuta 2 3 3" xfId="79"/>
    <cellStyle name="Valuta 2 3 4" xfId="107"/>
    <cellStyle name="Valuta 2 4" xfId="66"/>
    <cellStyle name="Valuta 2 4 2" xfId="94"/>
    <cellStyle name="Valuta 2 4 3" xfId="122"/>
    <cellStyle name="Valuta 2 5" xfId="69"/>
    <cellStyle name="Valuta 2 5 2" xfId="97"/>
    <cellStyle name="Valuta 2 5 3" xfId="125"/>
    <cellStyle name="Valuta 2 6" xfId="57"/>
    <cellStyle name="Valuta 2 6 2" xfId="85"/>
    <cellStyle name="Valuta 2 6 3" xfId="113"/>
    <cellStyle name="Valuta 2 7" xfId="54"/>
    <cellStyle name="Valuta 2 7 2" xfId="82"/>
    <cellStyle name="Valuta 2 7 3" xfId="110"/>
    <cellStyle name="Valuta 2 8" xfId="73"/>
    <cellStyle name="Valuta 2 9" xfId="101"/>
    <cellStyle name="Valuta 3" xfId="46"/>
    <cellStyle name="Valuta 3 2" xfId="49"/>
    <cellStyle name="Valuta 3 2 2" xfId="61"/>
    <cellStyle name="Valuta 3 2 2 2" xfId="89"/>
    <cellStyle name="Valuta 3 2 2 3" xfId="117"/>
    <cellStyle name="Valuta 3 2 3" xfId="77"/>
    <cellStyle name="Valuta 3 2 4" xfId="105"/>
    <cellStyle name="Valuta 3 3" xfId="52"/>
    <cellStyle name="Valuta 3 3 2" xfId="64"/>
    <cellStyle name="Valuta 3 3 2 2" xfId="92"/>
    <cellStyle name="Valuta 3 3 2 3" xfId="120"/>
    <cellStyle name="Valuta 3 3 3" xfId="80"/>
    <cellStyle name="Valuta 3 3 4" xfId="108"/>
    <cellStyle name="Valuta 3 4" xfId="67"/>
    <cellStyle name="Valuta 3 4 2" xfId="95"/>
    <cellStyle name="Valuta 3 4 3" xfId="123"/>
    <cellStyle name="Valuta 3 5" xfId="70"/>
    <cellStyle name="Valuta 3 5 2" xfId="98"/>
    <cellStyle name="Valuta 3 5 3" xfId="126"/>
    <cellStyle name="Valuta 3 6" xfId="58"/>
    <cellStyle name="Valuta 3 6 2" xfId="86"/>
    <cellStyle name="Valuta 3 6 3" xfId="114"/>
    <cellStyle name="Valuta 3 7" xfId="55"/>
    <cellStyle name="Valuta 3 7 2" xfId="83"/>
    <cellStyle name="Valuta 3 7 3" xfId="111"/>
    <cellStyle name="Valuta 3 8" xfId="74"/>
    <cellStyle name="Valuta 3 9" xfId="102"/>
    <cellStyle name="Valuta 4" xfId="44"/>
    <cellStyle name="Valuta 4 2" xfId="47"/>
    <cellStyle name="Valuta 4 2 2" xfId="59"/>
    <cellStyle name="Valuta 4 2 2 2" xfId="87"/>
    <cellStyle name="Valuta 4 2 2 3" xfId="115"/>
    <cellStyle name="Valuta 4 2 3" xfId="75"/>
    <cellStyle name="Valuta 4 2 4" xfId="103"/>
    <cellStyle name="Valuta 4 3" xfId="50"/>
    <cellStyle name="Valuta 4 3 2" xfId="62"/>
    <cellStyle name="Valuta 4 3 2 2" xfId="90"/>
    <cellStyle name="Valuta 4 3 2 3" xfId="118"/>
    <cellStyle name="Valuta 4 3 3" xfId="78"/>
    <cellStyle name="Valuta 4 3 4" xfId="106"/>
    <cellStyle name="Valuta 4 4" xfId="65"/>
    <cellStyle name="Valuta 4 4 2" xfId="93"/>
    <cellStyle name="Valuta 4 4 3" xfId="121"/>
    <cellStyle name="Valuta 4 5" xfId="68"/>
    <cellStyle name="Valuta 4 5 2" xfId="96"/>
    <cellStyle name="Valuta 4 5 3" xfId="124"/>
    <cellStyle name="Valuta 4 6" xfId="56"/>
    <cellStyle name="Valuta 4 6 2" xfId="84"/>
    <cellStyle name="Valuta 4 6 3" xfId="112"/>
    <cellStyle name="Valuta 4 7" xfId="53"/>
    <cellStyle name="Valuta 4 7 2" xfId="81"/>
    <cellStyle name="Valuta 4 7 3" xfId="109"/>
    <cellStyle name="Valuta 4 8" xfId="72"/>
    <cellStyle name="Valuta 4 9" xfId="100"/>
    <cellStyle name="Valuta 5" xfId="71"/>
    <cellStyle name="Valuta 5 2" xfId="99"/>
    <cellStyle name="Valuta 5 3" xfId="127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53" zoomScaleNormal="53" zoomScaleSheetLayoutView="19" workbookViewId="0">
      <pane xSplit="3" ySplit="6" topLeftCell="D7" activePane="bottomRight" state="frozen"/>
      <selection pane="topRight" activeCell="O1" sqref="O1"/>
      <selection pane="bottomLeft" activeCell="A8" sqref="A8"/>
      <selection pane="bottomRight" activeCell="D18" sqref="D18"/>
    </sheetView>
  </sheetViews>
  <sheetFormatPr defaultColWidth="9.140625" defaultRowHeight="20.25" x14ac:dyDescent="0.25"/>
  <cols>
    <col min="1" max="1" width="50.140625" style="47" customWidth="1"/>
    <col min="2" max="2" width="30" style="47" customWidth="1"/>
    <col min="3" max="3" width="108.28515625" style="47" customWidth="1"/>
    <col min="4" max="4" width="40.85546875" style="47" customWidth="1"/>
    <col min="5" max="5" width="12.28515625" style="52" customWidth="1"/>
    <col min="6" max="6" width="41.5703125" style="52" customWidth="1"/>
    <col min="7" max="7" width="32.85546875" style="53" customWidth="1"/>
    <col min="8" max="8" width="36.28515625" style="53" customWidth="1"/>
    <col min="9" max="9" width="20.5703125" style="47" customWidth="1"/>
    <col min="10" max="10" width="23.140625" style="47" customWidth="1"/>
    <col min="11" max="16384" width="9.140625" style="44"/>
  </cols>
  <sheetData>
    <row r="1" spans="1:10" ht="34.5" customHeight="1" x14ac:dyDescent="0.25"/>
    <row r="2" spans="1:10" ht="35.25" customHeight="1" x14ac:dyDescent="0.25">
      <c r="A2" s="165" t="s">
        <v>102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45.75" customHeight="1" x14ac:dyDescent="0.25">
      <c r="A3" s="165" t="s">
        <v>255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42" customHeight="1" x14ac:dyDescent="0.25">
      <c r="A4" s="165" t="s">
        <v>10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x14ac:dyDescent="0.25">
      <c r="A5" s="48"/>
      <c r="B5" s="49"/>
      <c r="C5" s="48"/>
      <c r="D5" s="40"/>
      <c r="E5" s="48"/>
      <c r="F5" s="48"/>
      <c r="G5" s="54"/>
      <c r="H5" s="54"/>
    </row>
    <row r="6" spans="1:10" ht="67.5" customHeight="1" x14ac:dyDescent="0.25">
      <c r="A6" s="166" t="s">
        <v>0</v>
      </c>
      <c r="B6" s="167" t="s">
        <v>17</v>
      </c>
      <c r="C6" s="166" t="s">
        <v>1</v>
      </c>
      <c r="D6" s="171" t="s">
        <v>256</v>
      </c>
      <c r="E6" s="166" t="s">
        <v>2</v>
      </c>
      <c r="F6" s="173"/>
      <c r="G6" s="172" t="s">
        <v>4</v>
      </c>
      <c r="H6" s="172"/>
      <c r="I6" s="166" t="s">
        <v>18</v>
      </c>
      <c r="J6" s="168"/>
    </row>
    <row r="7" spans="1:10" ht="103.5" customHeight="1" x14ac:dyDescent="0.25">
      <c r="A7" s="166"/>
      <c r="B7" s="167"/>
      <c r="C7" s="166"/>
      <c r="D7" s="171"/>
      <c r="E7" s="173"/>
      <c r="F7" s="173"/>
      <c r="G7" s="79" t="s">
        <v>259</v>
      </c>
      <c r="H7" s="79" t="s">
        <v>258</v>
      </c>
      <c r="I7" s="168"/>
      <c r="J7" s="168"/>
    </row>
    <row r="8" spans="1:10" s="45" customFormat="1" ht="127.5" customHeight="1" x14ac:dyDescent="0.25">
      <c r="A8" s="82" t="s">
        <v>16</v>
      </c>
      <c r="B8" s="83" t="s">
        <v>68</v>
      </c>
      <c r="C8" s="83" t="s">
        <v>69</v>
      </c>
      <c r="D8" s="84">
        <f t="shared" ref="D8" si="0">D9</f>
        <v>100000</v>
      </c>
      <c r="E8" s="85"/>
      <c r="F8" s="85"/>
      <c r="G8" s="86"/>
      <c r="H8" s="86"/>
      <c r="I8" s="87"/>
      <c r="J8" s="88"/>
    </row>
    <row r="9" spans="1:10" s="42" customFormat="1" ht="139.5" customHeight="1" x14ac:dyDescent="0.25">
      <c r="A9" s="89" t="s">
        <v>128</v>
      </c>
      <c r="B9" s="90" t="s">
        <v>70</v>
      </c>
      <c r="C9" s="91" t="s">
        <v>246</v>
      </c>
      <c r="D9" s="92">
        <v>100000</v>
      </c>
      <c r="E9" s="93" t="s">
        <v>134</v>
      </c>
      <c r="F9" s="93" t="s">
        <v>100</v>
      </c>
      <c r="G9" s="93" t="s">
        <v>260</v>
      </c>
      <c r="H9" s="125">
        <v>36720.53</v>
      </c>
      <c r="I9" s="94" t="s">
        <v>57</v>
      </c>
      <c r="J9" s="95" t="s">
        <v>130</v>
      </c>
    </row>
    <row r="10" spans="1:10" s="45" customFormat="1" ht="99.75" customHeight="1" x14ac:dyDescent="0.25">
      <c r="A10" s="82" t="s">
        <v>131</v>
      </c>
      <c r="B10" s="83" t="s">
        <v>68</v>
      </c>
      <c r="C10" s="83" t="s">
        <v>69</v>
      </c>
      <c r="D10" s="84">
        <f>SUM(D11:D14)</f>
        <v>1316000</v>
      </c>
      <c r="E10" s="85"/>
      <c r="F10" s="85"/>
      <c r="G10" s="86"/>
      <c r="H10" s="86"/>
      <c r="I10" s="88"/>
      <c r="J10" s="88"/>
    </row>
    <row r="11" spans="1:10" s="41" customFormat="1" ht="108.75" customHeight="1" x14ac:dyDescent="0.25">
      <c r="A11" s="177" t="s">
        <v>132</v>
      </c>
      <c r="B11" s="90" t="s">
        <v>133</v>
      </c>
      <c r="C11" s="150" t="s">
        <v>247</v>
      </c>
      <c r="D11" s="92">
        <v>150000</v>
      </c>
      <c r="E11" s="96" t="s">
        <v>101</v>
      </c>
      <c r="F11" s="97" t="s">
        <v>135</v>
      </c>
      <c r="G11" s="145" t="s">
        <v>129</v>
      </c>
      <c r="H11" s="125">
        <v>149400</v>
      </c>
      <c r="I11" s="91" t="s">
        <v>57</v>
      </c>
      <c r="J11" s="91" t="s">
        <v>130</v>
      </c>
    </row>
    <row r="12" spans="1:10" s="41" customFormat="1" ht="74.25" customHeight="1" x14ac:dyDescent="0.25">
      <c r="A12" s="178"/>
      <c r="B12" s="90" t="s">
        <v>136</v>
      </c>
      <c r="C12" s="93" t="s">
        <v>248</v>
      </c>
      <c r="D12" s="92">
        <v>153000</v>
      </c>
      <c r="E12" s="96" t="s">
        <v>101</v>
      </c>
      <c r="F12" s="97" t="s">
        <v>139</v>
      </c>
      <c r="G12" s="145" t="s">
        <v>261</v>
      </c>
      <c r="H12" s="125">
        <v>119769.47</v>
      </c>
      <c r="I12" s="91" t="s">
        <v>57</v>
      </c>
      <c r="J12" s="91" t="s">
        <v>130</v>
      </c>
    </row>
    <row r="13" spans="1:10" s="41" customFormat="1" ht="74.25" customHeight="1" x14ac:dyDescent="0.25">
      <c r="A13" s="178"/>
      <c r="B13" s="90" t="s">
        <v>137</v>
      </c>
      <c r="C13" s="93" t="s">
        <v>249</v>
      </c>
      <c r="D13" s="92">
        <v>763000</v>
      </c>
      <c r="E13" s="96" t="s">
        <v>101</v>
      </c>
      <c r="F13" s="97" t="s">
        <v>139</v>
      </c>
      <c r="G13" s="145" t="s">
        <v>262</v>
      </c>
      <c r="H13" s="125">
        <v>580924.68999999994</v>
      </c>
      <c r="I13" s="91" t="s">
        <v>57</v>
      </c>
      <c r="J13" s="91" t="s">
        <v>130</v>
      </c>
    </row>
    <row r="14" spans="1:10" s="41" customFormat="1" ht="84" customHeight="1" x14ac:dyDescent="0.25">
      <c r="A14" s="178"/>
      <c r="B14" s="90" t="s">
        <v>138</v>
      </c>
      <c r="C14" s="93" t="s">
        <v>250</v>
      </c>
      <c r="D14" s="92">
        <v>250000</v>
      </c>
      <c r="E14" s="96" t="s">
        <v>101</v>
      </c>
      <c r="F14" s="97" t="s">
        <v>140</v>
      </c>
      <c r="G14" s="98" t="s">
        <v>141</v>
      </c>
      <c r="H14" s="125">
        <v>142841</v>
      </c>
      <c r="I14" s="91" t="s">
        <v>57</v>
      </c>
      <c r="J14" s="91" t="s">
        <v>130</v>
      </c>
    </row>
    <row r="15" spans="1:10" s="41" customFormat="1" ht="84" customHeight="1" x14ac:dyDescent="0.25">
      <c r="A15" s="178"/>
      <c r="B15" s="90" t="s">
        <v>278</v>
      </c>
      <c r="C15" s="159" t="s">
        <v>280</v>
      </c>
      <c r="D15" s="92">
        <v>312000</v>
      </c>
      <c r="E15" s="96" t="s">
        <v>101</v>
      </c>
      <c r="F15" s="97"/>
      <c r="G15" s="98"/>
      <c r="H15" s="125">
        <v>311531.84000000003</v>
      </c>
      <c r="I15" s="160" t="s">
        <v>57</v>
      </c>
      <c r="J15" s="160" t="s">
        <v>130</v>
      </c>
    </row>
    <row r="16" spans="1:10" s="41" customFormat="1" ht="84" customHeight="1" x14ac:dyDescent="0.25">
      <c r="A16" s="179"/>
      <c r="B16" s="90" t="s">
        <v>279</v>
      </c>
      <c r="C16" s="159" t="s">
        <v>281</v>
      </c>
      <c r="D16" s="92">
        <v>12000</v>
      </c>
      <c r="E16" s="96" t="s">
        <v>101</v>
      </c>
      <c r="F16" s="97"/>
      <c r="G16" s="98"/>
      <c r="H16" s="125">
        <v>1171.9000000000001</v>
      </c>
      <c r="I16" s="160" t="s">
        <v>57</v>
      </c>
      <c r="J16" s="160" t="s">
        <v>130</v>
      </c>
    </row>
    <row r="17" spans="1:10" s="46" customFormat="1" ht="71.25" customHeight="1" x14ac:dyDescent="0.25">
      <c r="A17" s="82" t="s">
        <v>13</v>
      </c>
      <c r="B17" s="83" t="s">
        <v>242</v>
      </c>
      <c r="C17" s="83" t="s">
        <v>142</v>
      </c>
      <c r="D17" s="84">
        <f>D18+D19+D20</f>
        <v>260000</v>
      </c>
      <c r="E17" s="88"/>
      <c r="F17" s="88"/>
      <c r="G17" s="88"/>
      <c r="H17" s="88"/>
      <c r="I17" s="88"/>
      <c r="J17" s="88"/>
    </row>
    <row r="18" spans="1:10" s="43" customFormat="1" ht="125.25" customHeight="1" x14ac:dyDescent="0.25">
      <c r="A18" s="158"/>
      <c r="B18" s="146" t="s">
        <v>144</v>
      </c>
      <c r="C18" s="151" t="s">
        <v>72</v>
      </c>
      <c r="D18" s="92">
        <v>60000</v>
      </c>
      <c r="E18" s="145" t="s">
        <v>71</v>
      </c>
      <c r="F18" s="145" t="s">
        <v>145</v>
      </c>
      <c r="G18" s="99" t="s">
        <v>263</v>
      </c>
      <c r="H18" s="125">
        <v>15000</v>
      </c>
      <c r="I18" s="146" t="s">
        <v>57</v>
      </c>
      <c r="J18" s="146" t="s">
        <v>143</v>
      </c>
    </row>
    <row r="19" spans="1:10" s="51" customFormat="1" ht="207.75" customHeight="1" x14ac:dyDescent="0.25">
      <c r="A19" s="180" t="s">
        <v>146</v>
      </c>
      <c r="B19" s="90" t="s">
        <v>147</v>
      </c>
      <c r="C19" s="150" t="s">
        <v>75</v>
      </c>
      <c r="D19" s="92">
        <v>100000</v>
      </c>
      <c r="E19" s="93" t="s">
        <v>74</v>
      </c>
      <c r="F19" s="152" t="s">
        <v>76</v>
      </c>
      <c r="G19" s="93" t="s">
        <v>43</v>
      </c>
      <c r="H19" s="125">
        <v>91543.75</v>
      </c>
      <c r="I19" s="91" t="s">
        <v>57</v>
      </c>
      <c r="J19" s="91" t="s">
        <v>143</v>
      </c>
    </row>
    <row r="20" spans="1:10" s="51" customFormat="1" ht="210.75" customHeight="1" x14ac:dyDescent="0.25">
      <c r="A20" s="181"/>
      <c r="B20" s="91" t="s">
        <v>148</v>
      </c>
      <c r="C20" s="150" t="s">
        <v>79</v>
      </c>
      <c r="D20" s="92">
        <v>100000</v>
      </c>
      <c r="E20" s="93" t="s">
        <v>74</v>
      </c>
      <c r="F20" s="152" t="s">
        <v>81</v>
      </c>
      <c r="G20" s="93" t="s">
        <v>82</v>
      </c>
      <c r="H20" s="125">
        <v>100000</v>
      </c>
      <c r="I20" s="91" t="s">
        <v>57</v>
      </c>
      <c r="J20" s="91" t="s">
        <v>143</v>
      </c>
    </row>
    <row r="21" spans="1:10" s="51" customFormat="1" ht="111.75" customHeight="1" x14ac:dyDescent="0.25">
      <c r="A21" s="82" t="s">
        <v>13</v>
      </c>
      <c r="B21" s="83" t="s">
        <v>240</v>
      </c>
      <c r="C21" s="83" t="s">
        <v>241</v>
      </c>
      <c r="D21" s="84">
        <f>D22+D23</f>
        <v>413250</v>
      </c>
      <c r="E21" s="149"/>
      <c r="F21" s="149"/>
      <c r="G21" s="149"/>
      <c r="H21" s="149"/>
      <c r="I21" s="149"/>
      <c r="J21" s="149"/>
    </row>
    <row r="22" spans="1:10" s="51" customFormat="1" ht="156.75" customHeight="1" x14ac:dyDescent="0.25">
      <c r="A22" s="89" t="s">
        <v>149</v>
      </c>
      <c r="B22" s="91" t="s">
        <v>83</v>
      </c>
      <c r="C22" s="91" t="s">
        <v>84</v>
      </c>
      <c r="D22" s="92">
        <v>275500</v>
      </c>
      <c r="E22" s="93" t="s">
        <v>80</v>
      </c>
      <c r="F22" s="102" t="s">
        <v>86</v>
      </c>
      <c r="G22" s="93" t="s">
        <v>150</v>
      </c>
      <c r="H22" s="125">
        <v>17982.150000000001</v>
      </c>
      <c r="I22" s="91" t="s">
        <v>57</v>
      </c>
      <c r="J22" s="91" t="s">
        <v>143</v>
      </c>
    </row>
    <row r="23" spans="1:10" s="51" customFormat="1" ht="366" customHeight="1" x14ac:dyDescent="0.25">
      <c r="A23" s="89" t="s">
        <v>151</v>
      </c>
      <c r="B23" s="91" t="s">
        <v>87</v>
      </c>
      <c r="C23" s="91" t="s">
        <v>244</v>
      </c>
      <c r="D23" s="92">
        <v>137750</v>
      </c>
      <c r="E23" s="93" t="s">
        <v>85</v>
      </c>
      <c r="F23" s="102" t="s">
        <v>88</v>
      </c>
      <c r="G23" s="104" t="s">
        <v>89</v>
      </c>
      <c r="H23" s="125">
        <v>0</v>
      </c>
      <c r="I23" s="91" t="s">
        <v>57</v>
      </c>
      <c r="J23" s="91" t="s">
        <v>143</v>
      </c>
    </row>
    <row r="24" spans="1:10" s="45" customFormat="1" ht="71.25" customHeight="1" x14ac:dyDescent="0.25">
      <c r="A24" s="85" t="s">
        <v>152</v>
      </c>
      <c r="B24" s="83" t="s">
        <v>243</v>
      </c>
      <c r="C24" s="83" t="s">
        <v>153</v>
      </c>
      <c r="D24" s="84">
        <f>D25+D26+D27</f>
        <v>138000</v>
      </c>
      <c r="E24" s="85"/>
      <c r="F24" s="85"/>
      <c r="G24" s="86"/>
      <c r="H24" s="86"/>
      <c r="I24" s="169"/>
      <c r="J24" s="169"/>
    </row>
    <row r="25" spans="1:10" s="42" customFormat="1" ht="69" customHeight="1" x14ac:dyDescent="0.25">
      <c r="A25" s="174" t="s">
        <v>154</v>
      </c>
      <c r="B25" s="93" t="s">
        <v>156</v>
      </c>
      <c r="C25" s="97" t="s">
        <v>73</v>
      </c>
      <c r="D25" s="105">
        <v>60000</v>
      </c>
      <c r="E25" s="93" t="s">
        <v>158</v>
      </c>
      <c r="F25" s="97" t="s">
        <v>159</v>
      </c>
      <c r="G25" s="93" t="s">
        <v>43</v>
      </c>
      <c r="H25" s="125">
        <v>52260.3</v>
      </c>
      <c r="I25" s="91" t="s">
        <v>57</v>
      </c>
      <c r="J25" s="91" t="s">
        <v>143</v>
      </c>
    </row>
    <row r="26" spans="1:10" s="42" customFormat="1" ht="69" customHeight="1" x14ac:dyDescent="0.25">
      <c r="A26" s="176"/>
      <c r="B26" s="145" t="s">
        <v>245</v>
      </c>
      <c r="C26" s="97" t="s">
        <v>157</v>
      </c>
      <c r="D26" s="105">
        <v>68000</v>
      </c>
      <c r="E26" s="145" t="s">
        <v>158</v>
      </c>
      <c r="F26" s="97" t="s">
        <v>159</v>
      </c>
      <c r="G26" s="145" t="s">
        <v>21</v>
      </c>
      <c r="H26" s="125">
        <v>59673.08</v>
      </c>
      <c r="I26" s="146" t="s">
        <v>57</v>
      </c>
      <c r="J26" s="146" t="s">
        <v>143</v>
      </c>
    </row>
    <row r="27" spans="1:10" s="42" customFormat="1" ht="108.75" customHeight="1" x14ac:dyDescent="0.25">
      <c r="A27" s="174" t="s">
        <v>155</v>
      </c>
      <c r="B27" s="93" t="s">
        <v>238</v>
      </c>
      <c r="C27" s="93" t="s">
        <v>77</v>
      </c>
      <c r="D27" s="105">
        <v>10000</v>
      </c>
      <c r="E27" s="93" t="s">
        <v>158</v>
      </c>
      <c r="F27" s="93" t="s">
        <v>78</v>
      </c>
      <c r="G27" s="99" t="s">
        <v>64</v>
      </c>
      <c r="H27" s="125">
        <v>5000</v>
      </c>
      <c r="I27" s="91" t="s">
        <v>57</v>
      </c>
      <c r="J27" s="91" t="s">
        <v>143</v>
      </c>
    </row>
    <row r="28" spans="1:10" s="42" customFormat="1" ht="108.75" customHeight="1" x14ac:dyDescent="0.25">
      <c r="A28" s="176"/>
      <c r="B28" s="159" t="s">
        <v>276</v>
      </c>
      <c r="C28" s="159" t="s">
        <v>277</v>
      </c>
      <c r="D28" s="105">
        <v>961250</v>
      </c>
      <c r="E28" s="159" t="s">
        <v>158</v>
      </c>
      <c r="F28" s="159"/>
      <c r="G28" s="99"/>
      <c r="H28" s="125">
        <v>0</v>
      </c>
      <c r="I28" s="160" t="s">
        <v>57</v>
      </c>
      <c r="J28" s="160" t="s">
        <v>143</v>
      </c>
    </row>
    <row r="29" spans="1:10" s="42" customFormat="1" ht="126.75" customHeight="1" x14ac:dyDescent="0.25">
      <c r="A29" s="85" t="s">
        <v>160</v>
      </c>
      <c r="B29" s="83" t="s">
        <v>163</v>
      </c>
      <c r="C29" s="83" t="s">
        <v>162</v>
      </c>
      <c r="D29" s="153">
        <f>D30+D31+D32+D33+D34</f>
        <v>2617000</v>
      </c>
      <c r="E29" s="83"/>
      <c r="F29" s="83"/>
      <c r="G29" s="154"/>
      <c r="H29" s="154"/>
      <c r="I29" s="83"/>
      <c r="J29" s="83"/>
    </row>
    <row r="30" spans="1:10" s="42" customFormat="1" ht="111.75" customHeight="1" x14ac:dyDescent="0.25">
      <c r="A30" s="174" t="s">
        <v>164</v>
      </c>
      <c r="B30" s="93" t="s">
        <v>161</v>
      </c>
      <c r="C30" s="93" t="s">
        <v>165</v>
      </c>
      <c r="D30" s="107">
        <v>767000</v>
      </c>
      <c r="E30" s="93" t="s">
        <v>166</v>
      </c>
      <c r="F30" s="93" t="s">
        <v>98</v>
      </c>
      <c r="G30" s="106" t="s">
        <v>167</v>
      </c>
      <c r="H30" s="125">
        <v>0</v>
      </c>
      <c r="I30" s="93" t="s">
        <v>115</v>
      </c>
      <c r="J30" s="93" t="s">
        <v>168</v>
      </c>
    </row>
    <row r="31" spans="1:10" s="42" customFormat="1" ht="111.75" customHeight="1" x14ac:dyDescent="0.25">
      <c r="A31" s="175"/>
      <c r="B31" s="159" t="s">
        <v>268</v>
      </c>
      <c r="C31" s="159" t="s">
        <v>272</v>
      </c>
      <c r="D31" s="107">
        <v>250000</v>
      </c>
      <c r="E31" s="159" t="s">
        <v>166</v>
      </c>
      <c r="F31" s="159" t="s">
        <v>282</v>
      </c>
      <c r="G31" s="106" t="s">
        <v>283</v>
      </c>
      <c r="H31" s="125">
        <v>0</v>
      </c>
      <c r="I31" s="159" t="s">
        <v>115</v>
      </c>
      <c r="J31" s="159" t="s">
        <v>168</v>
      </c>
    </row>
    <row r="32" spans="1:10" s="42" customFormat="1" ht="111.75" customHeight="1" x14ac:dyDescent="0.25">
      <c r="A32" s="175"/>
      <c r="B32" s="159" t="s">
        <v>269</v>
      </c>
      <c r="C32" s="159" t="s">
        <v>273</v>
      </c>
      <c r="D32" s="107">
        <v>750000</v>
      </c>
      <c r="E32" s="159" t="s">
        <v>166</v>
      </c>
      <c r="F32" s="161" t="s">
        <v>282</v>
      </c>
      <c r="G32" s="106" t="s">
        <v>283</v>
      </c>
      <c r="H32" s="125">
        <v>813933.62</v>
      </c>
      <c r="I32" s="159" t="s">
        <v>115</v>
      </c>
      <c r="J32" s="159" t="s">
        <v>168</v>
      </c>
    </row>
    <row r="33" spans="1:10" s="42" customFormat="1" ht="111.75" customHeight="1" x14ac:dyDescent="0.25">
      <c r="A33" s="175"/>
      <c r="B33" s="159" t="s">
        <v>270</v>
      </c>
      <c r="C33" s="159" t="s">
        <v>274</v>
      </c>
      <c r="D33" s="107">
        <v>100000</v>
      </c>
      <c r="E33" s="159" t="s">
        <v>166</v>
      </c>
      <c r="F33" s="161" t="s">
        <v>282</v>
      </c>
      <c r="G33" s="106" t="s">
        <v>283</v>
      </c>
      <c r="H33" s="125">
        <v>0</v>
      </c>
      <c r="I33" s="159" t="s">
        <v>115</v>
      </c>
      <c r="J33" s="159" t="s">
        <v>168</v>
      </c>
    </row>
    <row r="34" spans="1:10" s="42" customFormat="1" ht="111.75" customHeight="1" x14ac:dyDescent="0.25">
      <c r="A34" s="176"/>
      <c r="B34" s="159" t="s">
        <v>271</v>
      </c>
      <c r="C34" s="159" t="s">
        <v>275</v>
      </c>
      <c r="D34" s="107">
        <v>750000</v>
      </c>
      <c r="E34" s="159" t="s">
        <v>166</v>
      </c>
      <c r="F34" s="161" t="s">
        <v>282</v>
      </c>
      <c r="G34" s="106" t="s">
        <v>283</v>
      </c>
      <c r="H34" s="125">
        <v>1085210.9099999999</v>
      </c>
      <c r="I34" s="159" t="s">
        <v>115</v>
      </c>
      <c r="J34" s="159" t="s">
        <v>168</v>
      </c>
    </row>
    <row r="35" spans="1:10" ht="38.25" customHeight="1" x14ac:dyDescent="0.25">
      <c r="A35" s="108"/>
      <c r="B35" s="108"/>
      <c r="C35" s="109" t="s">
        <v>6</v>
      </c>
      <c r="D35" s="110">
        <f>D29+D24+D21+D17+D10+D8</f>
        <v>4844250</v>
      </c>
      <c r="E35" s="170"/>
      <c r="F35" s="170"/>
      <c r="G35" s="99"/>
      <c r="H35" s="99"/>
      <c r="I35" s="111"/>
      <c r="J35" s="112"/>
    </row>
    <row r="36" spans="1:10" ht="15.75" hidden="1" customHeight="1" x14ac:dyDescent="0.25">
      <c r="A36" s="50"/>
      <c r="B36" s="50"/>
      <c r="C36" s="50"/>
      <c r="D36" s="50"/>
      <c r="E36" s="55"/>
      <c r="F36" s="55"/>
      <c r="G36" s="56"/>
      <c r="H36" s="56"/>
      <c r="I36" s="50"/>
      <c r="J36" s="50"/>
    </row>
    <row r="40" spans="1:10" x14ac:dyDescent="0.25">
      <c r="D40" s="57"/>
    </row>
  </sheetData>
  <mergeCells count="17">
    <mergeCell ref="A30:A34"/>
    <mergeCell ref="A27:A28"/>
    <mergeCell ref="A11:A16"/>
    <mergeCell ref="A19:A20"/>
    <mergeCell ref="A25:A26"/>
    <mergeCell ref="I24:J24"/>
    <mergeCell ref="E35:F35"/>
    <mergeCell ref="D6:D7"/>
    <mergeCell ref="G6:H6"/>
    <mergeCell ref="E6:F7"/>
    <mergeCell ref="A2:J2"/>
    <mergeCell ref="A3:J3"/>
    <mergeCell ref="A4:J4"/>
    <mergeCell ref="A6:A7"/>
    <mergeCell ref="B6:B7"/>
    <mergeCell ref="C6:C7"/>
    <mergeCell ref="I6:J7"/>
  </mergeCells>
  <printOptions horizontalCentered="1"/>
  <pageMargins left="0.35433070866141736" right="0.23622047244094491" top="0.47244094488188981" bottom="0.47244094488188981" header="0.51181102362204722" footer="0.51181102362204722"/>
  <pageSetup paperSize="9" scale="35" orientation="landscape" horizontalDpi="4294967293" verticalDpi="4294967293" r:id="rId1"/>
  <headerFooter alignWithMargins="0"/>
  <rowBreaks count="2" manualBreakCount="2">
    <brk id="16" max="9" man="1"/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64" zoomScaleNormal="64" zoomScaleSheetLayoutView="19" workbookViewId="0">
      <pane xSplit="3" ySplit="7" topLeftCell="D22" activePane="bottomRight" state="frozen"/>
      <selection pane="topRight" activeCell="O1" sqref="O1"/>
      <selection pane="bottomLeft" activeCell="A8" sqref="A8"/>
      <selection pane="bottomRight" activeCell="I25" sqref="I25"/>
    </sheetView>
  </sheetViews>
  <sheetFormatPr defaultColWidth="9.140625" defaultRowHeight="12.75" x14ac:dyDescent="0.25"/>
  <cols>
    <col min="1" max="1" width="43" style="44" customWidth="1"/>
    <col min="2" max="2" width="33.42578125" style="44" customWidth="1"/>
    <col min="3" max="3" width="67.140625" style="44" customWidth="1"/>
    <col min="4" max="4" width="34" style="44" customWidth="1"/>
    <col min="5" max="5" width="13.140625" style="9" bestFit="1" customWidth="1"/>
    <col min="6" max="6" width="41.5703125" style="9" customWidth="1"/>
    <col min="7" max="7" width="0.140625" style="58" customWidth="1"/>
    <col min="8" max="8" width="32.85546875" style="58" customWidth="1"/>
    <col min="9" max="9" width="28.28515625" style="58" customWidth="1"/>
    <col min="10" max="10" width="8.42578125" style="44" customWidth="1"/>
    <col min="11" max="11" width="17.7109375" style="44" customWidth="1"/>
    <col min="12" max="16384" width="9.140625" style="7"/>
  </cols>
  <sheetData>
    <row r="1" spans="1:11" ht="34.5" customHeight="1" x14ac:dyDescent="0.25"/>
    <row r="2" spans="1:11" ht="26.25" x14ac:dyDescent="0.25">
      <c r="A2" s="165" t="s">
        <v>103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x14ac:dyDescent="0.25">
      <c r="A3" s="165" t="s">
        <v>255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6.25" x14ac:dyDescent="0.25">
      <c r="A4" s="74"/>
      <c r="B4" s="74"/>
      <c r="C4" s="74"/>
      <c r="D4" s="74"/>
      <c r="E4" s="72"/>
      <c r="F4" s="72"/>
      <c r="G4" s="72"/>
      <c r="H4" s="72"/>
      <c r="I4" s="72"/>
      <c r="J4" s="74"/>
      <c r="K4" s="74"/>
    </row>
    <row r="5" spans="1:11" ht="23.25" customHeight="1" x14ac:dyDescent="0.25">
      <c r="A5" s="165" t="s">
        <v>11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2.75" customHeight="1" x14ac:dyDescent="0.25">
      <c r="A6" s="5"/>
      <c r="B6" s="4"/>
      <c r="C6" s="3"/>
      <c r="D6" s="6"/>
      <c r="E6" s="59"/>
      <c r="F6" s="59"/>
      <c r="G6" s="60"/>
      <c r="H6" s="60"/>
      <c r="I6" s="60"/>
    </row>
    <row r="7" spans="1:11" s="44" customFormat="1" ht="27.75" customHeight="1" x14ac:dyDescent="0.25">
      <c r="A7" s="166" t="s">
        <v>0</v>
      </c>
      <c r="B7" s="167" t="s">
        <v>17</v>
      </c>
      <c r="C7" s="166" t="s">
        <v>1</v>
      </c>
      <c r="D7" s="171" t="s">
        <v>256</v>
      </c>
      <c r="E7" s="183" t="s">
        <v>2</v>
      </c>
      <c r="F7" s="184"/>
      <c r="G7" s="186" t="s">
        <v>3</v>
      </c>
      <c r="H7" s="185" t="s">
        <v>4</v>
      </c>
      <c r="I7" s="185"/>
      <c r="J7" s="166" t="s">
        <v>5</v>
      </c>
      <c r="K7" s="168"/>
    </row>
    <row r="8" spans="1:11" s="44" customFormat="1" ht="117" customHeight="1" x14ac:dyDescent="0.25">
      <c r="A8" s="166"/>
      <c r="B8" s="167"/>
      <c r="C8" s="166"/>
      <c r="D8" s="171"/>
      <c r="E8" s="184"/>
      <c r="F8" s="184"/>
      <c r="G8" s="186"/>
      <c r="H8" s="144" t="s">
        <v>257</v>
      </c>
      <c r="I8" s="81" t="s">
        <v>258</v>
      </c>
      <c r="J8" s="168"/>
      <c r="K8" s="168"/>
    </row>
    <row r="9" spans="1:11" ht="69" hidden="1" customHeight="1" x14ac:dyDescent="0.25">
      <c r="A9" s="119"/>
      <c r="B9" s="120"/>
      <c r="C9" s="93"/>
      <c r="D9" s="114"/>
      <c r="E9" s="91"/>
      <c r="F9" s="89"/>
      <c r="G9" s="94"/>
      <c r="H9" s="94"/>
      <c r="I9" s="94"/>
      <c r="J9" s="111"/>
      <c r="K9" s="112"/>
    </row>
    <row r="10" spans="1:11" s="8" customFormat="1" ht="71.25" hidden="1" customHeight="1" x14ac:dyDescent="0.25">
      <c r="A10" s="121"/>
      <c r="B10" s="122"/>
      <c r="C10" s="122"/>
      <c r="D10" s="123"/>
      <c r="E10" s="89"/>
      <c r="F10" s="89"/>
      <c r="G10" s="94"/>
      <c r="H10" s="94"/>
      <c r="I10" s="94"/>
      <c r="J10" s="124"/>
      <c r="K10" s="121"/>
    </row>
    <row r="11" spans="1:11" ht="164.25" hidden="1" customHeight="1" x14ac:dyDescent="0.25">
      <c r="A11" s="119"/>
      <c r="B11" s="93"/>
      <c r="C11" s="93"/>
      <c r="D11" s="114"/>
      <c r="E11" s="91"/>
      <c r="F11" s="91"/>
      <c r="G11" s="91"/>
      <c r="H11" s="91"/>
      <c r="I11" s="91"/>
      <c r="J11" s="118"/>
      <c r="K11" s="93"/>
    </row>
    <row r="12" spans="1:11" ht="60.75" hidden="1" customHeight="1" x14ac:dyDescent="0.25">
      <c r="A12" s="119"/>
      <c r="B12" s="93"/>
      <c r="C12" s="101"/>
      <c r="D12" s="105"/>
      <c r="E12" s="91"/>
      <c r="F12" s="91"/>
      <c r="G12" s="94"/>
      <c r="H12" s="94"/>
      <c r="I12" s="94"/>
      <c r="J12" s="118"/>
      <c r="K12" s="93"/>
    </row>
    <row r="13" spans="1:11" ht="60.75" hidden="1" customHeight="1" x14ac:dyDescent="0.25">
      <c r="A13" s="119"/>
      <c r="B13" s="93"/>
      <c r="C13" s="101"/>
      <c r="D13" s="105"/>
      <c r="E13" s="91"/>
      <c r="F13" s="91"/>
      <c r="G13" s="94"/>
      <c r="H13" s="94"/>
      <c r="I13" s="94"/>
      <c r="J13" s="118"/>
      <c r="K13" s="93"/>
    </row>
    <row r="14" spans="1:11" ht="93" hidden="1" customHeight="1" x14ac:dyDescent="0.25">
      <c r="A14" s="119"/>
      <c r="B14" s="93"/>
      <c r="C14" s="101"/>
      <c r="D14" s="105"/>
      <c r="E14" s="91"/>
      <c r="F14" s="91"/>
      <c r="G14" s="91"/>
      <c r="H14" s="91"/>
      <c r="I14" s="91"/>
      <c r="J14" s="118"/>
      <c r="K14" s="93"/>
    </row>
    <row r="15" spans="1:11" ht="72" hidden="1" customHeight="1" x14ac:dyDescent="0.25">
      <c r="A15" s="119"/>
      <c r="B15" s="93"/>
      <c r="C15" s="101"/>
      <c r="D15" s="114"/>
      <c r="E15" s="91"/>
      <c r="F15" s="91"/>
      <c r="G15" s="125"/>
      <c r="H15" s="125"/>
      <c r="I15" s="125"/>
      <c r="J15" s="111"/>
      <c r="K15" s="93"/>
    </row>
    <row r="16" spans="1:11" ht="67.5" hidden="1" customHeight="1" x14ac:dyDescent="0.25">
      <c r="A16" s="119"/>
      <c r="B16" s="93"/>
      <c r="C16" s="101"/>
      <c r="D16" s="114"/>
      <c r="E16" s="91"/>
      <c r="F16" s="91"/>
      <c r="G16" s="95"/>
      <c r="H16" s="94"/>
      <c r="I16" s="94"/>
      <c r="J16" s="118"/>
      <c r="K16" s="93"/>
    </row>
    <row r="17" spans="1:11" ht="58.5" hidden="1" customHeight="1" x14ac:dyDescent="0.25">
      <c r="A17" s="119"/>
      <c r="B17" s="93"/>
      <c r="C17" s="101"/>
      <c r="D17" s="114"/>
      <c r="E17" s="91"/>
      <c r="F17" s="91"/>
      <c r="G17" s="94"/>
      <c r="H17" s="94"/>
      <c r="I17" s="94"/>
      <c r="J17" s="118"/>
      <c r="K17" s="93"/>
    </row>
    <row r="18" spans="1:11" ht="57.75" hidden="1" customHeight="1" x14ac:dyDescent="0.25">
      <c r="A18" s="119"/>
      <c r="B18" s="93"/>
      <c r="C18" s="101"/>
      <c r="D18" s="105"/>
      <c r="E18" s="91"/>
      <c r="F18" s="90"/>
      <c r="G18" s="91"/>
      <c r="H18" s="91"/>
      <c r="I18" s="91"/>
      <c r="J18" s="118"/>
      <c r="K18" s="93"/>
    </row>
    <row r="19" spans="1:11" s="8" customFormat="1" ht="79.5" customHeight="1" x14ac:dyDescent="0.25">
      <c r="A19" s="82" t="s">
        <v>121</v>
      </c>
      <c r="B19" s="83" t="s">
        <v>90</v>
      </c>
      <c r="C19" s="83" t="s">
        <v>99</v>
      </c>
      <c r="D19" s="113">
        <f t="shared" ref="D19" si="0">D20</f>
        <v>80000</v>
      </c>
      <c r="E19" s="83"/>
      <c r="F19" s="83"/>
      <c r="G19" s="83"/>
      <c r="H19" s="83"/>
      <c r="I19" s="83"/>
      <c r="J19" s="83"/>
      <c r="K19" s="83"/>
    </row>
    <row r="20" spans="1:11" s="41" customFormat="1" ht="123" customHeight="1" x14ac:dyDescent="0.25">
      <c r="A20" s="97" t="s">
        <v>119</v>
      </c>
      <c r="B20" s="93" t="s">
        <v>91</v>
      </c>
      <c r="C20" s="93" t="s">
        <v>92</v>
      </c>
      <c r="D20" s="114">
        <v>80000</v>
      </c>
      <c r="E20" s="145" t="s">
        <v>231</v>
      </c>
      <c r="F20" s="89" t="s">
        <v>93</v>
      </c>
      <c r="G20" s="94"/>
      <c r="H20" s="100" t="s">
        <v>94</v>
      </c>
      <c r="I20" s="125">
        <v>38382.480000000003</v>
      </c>
      <c r="J20" s="93" t="s">
        <v>57</v>
      </c>
      <c r="K20" s="93" t="s">
        <v>117</v>
      </c>
    </row>
    <row r="21" spans="1:11" s="8" customFormat="1" ht="90.75" customHeight="1" x14ac:dyDescent="0.25">
      <c r="A21" s="82" t="s">
        <v>122</v>
      </c>
      <c r="B21" s="83" t="s">
        <v>90</v>
      </c>
      <c r="C21" s="82" t="s">
        <v>99</v>
      </c>
      <c r="D21" s="113">
        <f t="shared" ref="D21" si="1">D22</f>
        <v>500000</v>
      </c>
      <c r="E21" s="82"/>
      <c r="F21" s="82"/>
      <c r="G21" s="82"/>
      <c r="H21" s="82"/>
      <c r="I21" s="82"/>
      <c r="J21" s="82"/>
      <c r="K21" s="82"/>
    </row>
    <row r="22" spans="1:11" s="42" customFormat="1" ht="223.5" customHeight="1" x14ac:dyDescent="0.25">
      <c r="A22" s="89" t="s">
        <v>118</v>
      </c>
      <c r="B22" s="93" t="s">
        <v>96</v>
      </c>
      <c r="C22" s="110" t="s">
        <v>120</v>
      </c>
      <c r="D22" s="103">
        <v>500000</v>
      </c>
      <c r="E22" s="145" t="s">
        <v>232</v>
      </c>
      <c r="F22" s="89" t="s">
        <v>95</v>
      </c>
      <c r="G22" s="94"/>
      <c r="H22" s="100" t="s">
        <v>264</v>
      </c>
      <c r="I22" s="125">
        <v>85165.23</v>
      </c>
      <c r="J22" s="93" t="s">
        <v>57</v>
      </c>
      <c r="K22" s="93" t="s">
        <v>117</v>
      </c>
    </row>
    <row r="23" spans="1:11" s="45" customFormat="1" ht="71.25" customHeight="1" x14ac:dyDescent="0.25">
      <c r="A23" s="82" t="s">
        <v>123</v>
      </c>
      <c r="B23" s="83" t="s">
        <v>251</v>
      </c>
      <c r="C23" s="82" t="s">
        <v>124</v>
      </c>
      <c r="D23" s="113">
        <f>D24</f>
        <v>2200000</v>
      </c>
      <c r="E23" s="82"/>
      <c r="F23" s="82"/>
      <c r="G23" s="82"/>
      <c r="H23" s="82"/>
      <c r="I23" s="82"/>
      <c r="J23" s="82"/>
      <c r="K23" s="82"/>
    </row>
    <row r="24" spans="1:11" s="45" customFormat="1" ht="142.5" customHeight="1" x14ac:dyDescent="0.25">
      <c r="A24" s="89" t="s">
        <v>125</v>
      </c>
      <c r="B24" s="91" t="s">
        <v>236</v>
      </c>
      <c r="C24" s="91" t="s">
        <v>126</v>
      </c>
      <c r="D24" s="103">
        <v>2200000</v>
      </c>
      <c r="E24" s="145" t="s">
        <v>233</v>
      </c>
      <c r="F24" s="89" t="s">
        <v>127</v>
      </c>
      <c r="G24" s="94"/>
      <c r="H24" s="91" t="s">
        <v>265</v>
      </c>
      <c r="I24" s="125">
        <v>1532857.32</v>
      </c>
      <c r="J24" s="91" t="s">
        <v>57</v>
      </c>
      <c r="K24" s="94" t="s">
        <v>117</v>
      </c>
    </row>
    <row r="25" spans="1:11" ht="38.25" customHeight="1" x14ac:dyDescent="0.25">
      <c r="A25" s="108"/>
      <c r="B25" s="108"/>
      <c r="C25" s="109" t="s">
        <v>7</v>
      </c>
      <c r="D25" s="114">
        <f>D23+D21+D19</f>
        <v>2780000</v>
      </c>
      <c r="E25" s="182"/>
      <c r="F25" s="182"/>
      <c r="G25" s="94"/>
      <c r="H25" s="94"/>
      <c r="I25" s="94"/>
      <c r="J25" s="111"/>
      <c r="K25" s="112"/>
    </row>
    <row r="26" spans="1:11" ht="15.75" hidden="1" customHeight="1" x14ac:dyDescent="0.25">
      <c r="A26" s="10"/>
      <c r="B26" s="10"/>
      <c r="C26" s="10"/>
      <c r="D26" s="10"/>
      <c r="E26" s="13"/>
      <c r="F26" s="13"/>
      <c r="G26" s="64"/>
      <c r="H26" s="64"/>
      <c r="I26" s="64"/>
      <c r="J26" s="10"/>
      <c r="K26" s="10"/>
    </row>
    <row r="33" spans="4:4" x14ac:dyDescent="0.25">
      <c r="D33" s="69"/>
    </row>
  </sheetData>
  <mergeCells count="12">
    <mergeCell ref="E25:F25"/>
    <mergeCell ref="E7:F8"/>
    <mergeCell ref="A2:K2"/>
    <mergeCell ref="A3:K3"/>
    <mergeCell ref="A5:K5"/>
    <mergeCell ref="A7:A8"/>
    <mergeCell ref="B7:B8"/>
    <mergeCell ref="C7:C8"/>
    <mergeCell ref="H7:I7"/>
    <mergeCell ref="J7:K8"/>
    <mergeCell ref="G7:G8"/>
    <mergeCell ref="D7:D8"/>
  </mergeCells>
  <printOptions horizontalCentered="1"/>
  <pageMargins left="0.35433070866141736" right="0.23622047244094491" top="0.47244094488188981" bottom="0.47244094488188981" header="0.51181102362204722" footer="0.51181102362204722"/>
  <pageSetup paperSize="9" scale="35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62" zoomScaleNormal="62" zoomScaleSheetLayoutView="62" workbookViewId="0">
      <pane xSplit="3" ySplit="7" topLeftCell="D15" activePane="bottomRight" state="frozen"/>
      <selection pane="topRight" activeCell="O1" sqref="O1"/>
      <selection pane="bottomLeft" activeCell="A8" sqref="A8"/>
      <selection pane="bottomRight" activeCell="B27" sqref="B27"/>
    </sheetView>
  </sheetViews>
  <sheetFormatPr defaultColWidth="9.140625" defaultRowHeight="12.75" x14ac:dyDescent="0.25"/>
  <cols>
    <col min="1" max="1" width="27" style="44" customWidth="1"/>
    <col min="2" max="2" width="18.42578125" style="44" customWidth="1"/>
    <col min="3" max="3" width="30.7109375" style="44" customWidth="1"/>
    <col min="4" max="4" width="28" style="44" customWidth="1"/>
    <col min="5" max="5" width="22.85546875" style="9" customWidth="1"/>
    <col min="6" max="6" width="82.85546875" style="9" customWidth="1"/>
    <col min="7" max="7" width="32.85546875" style="58" customWidth="1"/>
    <col min="8" max="8" width="23.28515625" style="58" customWidth="1"/>
    <col min="9" max="9" width="9.85546875" style="12" customWidth="1"/>
    <col min="10" max="10" width="18.28515625" style="12" customWidth="1"/>
    <col min="11" max="16384" width="9.140625" style="7"/>
  </cols>
  <sheetData>
    <row r="1" spans="1:10" ht="34.5" customHeight="1" x14ac:dyDescent="0.25"/>
    <row r="2" spans="1:10" ht="45.75" customHeight="1" x14ac:dyDescent="0.25">
      <c r="A2" s="165" t="s">
        <v>103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6.25" x14ac:dyDescent="0.25">
      <c r="A3" s="165" t="s">
        <v>255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26.25" x14ac:dyDescent="0.25">
      <c r="A4" s="74"/>
      <c r="B4" s="74"/>
      <c r="C4" s="74"/>
      <c r="D4" s="74"/>
      <c r="E4" s="72"/>
      <c r="F4" s="72"/>
      <c r="G4" s="72"/>
      <c r="H4" s="72"/>
      <c r="I4" s="73"/>
      <c r="J4" s="73"/>
    </row>
    <row r="5" spans="1:10" ht="23.25" customHeight="1" x14ac:dyDescent="0.25">
      <c r="A5" s="165" t="s">
        <v>19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4.25" x14ac:dyDescent="0.25">
      <c r="A6" s="5"/>
      <c r="B6" s="4"/>
      <c r="C6" s="3"/>
      <c r="D6" s="6"/>
      <c r="E6" s="59"/>
      <c r="F6" s="59"/>
      <c r="G6" s="60"/>
      <c r="H6" s="60"/>
    </row>
    <row r="7" spans="1:10" ht="24.75" customHeight="1" x14ac:dyDescent="0.25">
      <c r="A7" s="166" t="s">
        <v>0</v>
      </c>
      <c r="B7" s="195" t="s">
        <v>17</v>
      </c>
      <c r="C7" s="196" t="s">
        <v>1</v>
      </c>
      <c r="D7" s="171" t="s">
        <v>256</v>
      </c>
      <c r="E7" s="190" t="s">
        <v>2</v>
      </c>
      <c r="F7" s="191"/>
      <c r="G7" s="198" t="s">
        <v>4</v>
      </c>
      <c r="H7" s="198"/>
      <c r="I7" s="199" t="s">
        <v>5</v>
      </c>
      <c r="J7" s="200"/>
    </row>
    <row r="8" spans="1:10" ht="88.5" customHeight="1" x14ac:dyDescent="0.25">
      <c r="A8" s="166"/>
      <c r="B8" s="195"/>
      <c r="C8" s="197"/>
      <c r="D8" s="171"/>
      <c r="E8" s="192"/>
      <c r="F8" s="193"/>
      <c r="G8" s="80" t="s">
        <v>257</v>
      </c>
      <c r="H8" s="81" t="s">
        <v>258</v>
      </c>
      <c r="I8" s="201"/>
      <c r="J8" s="202"/>
    </row>
    <row r="9" spans="1:10" ht="88.5" customHeight="1" x14ac:dyDescent="0.25">
      <c r="A9" s="82" t="s">
        <v>169</v>
      </c>
      <c r="B9" s="83" t="s">
        <v>252</v>
      </c>
      <c r="C9" s="83" t="s">
        <v>171</v>
      </c>
      <c r="D9" s="84">
        <f>D10+D11+D12</f>
        <v>150000</v>
      </c>
      <c r="E9" s="84"/>
      <c r="F9" s="84"/>
      <c r="G9" s="84"/>
      <c r="H9" s="84"/>
      <c r="I9" s="84"/>
      <c r="J9" s="84"/>
    </row>
    <row r="10" spans="1:10" ht="321.75" customHeight="1" x14ac:dyDescent="0.25">
      <c r="A10" s="177" t="s">
        <v>170</v>
      </c>
      <c r="B10" s="91" t="s">
        <v>172</v>
      </c>
      <c r="C10" s="91" t="s">
        <v>173</v>
      </c>
      <c r="D10" s="126">
        <v>37000</v>
      </c>
      <c r="E10" s="146" t="s">
        <v>174</v>
      </c>
      <c r="F10" s="146" t="s">
        <v>175</v>
      </c>
      <c r="G10" s="140" t="s">
        <v>25</v>
      </c>
      <c r="H10" s="125">
        <v>28331.06</v>
      </c>
      <c r="I10" s="91" t="s">
        <v>23</v>
      </c>
      <c r="J10" s="94" t="s">
        <v>176</v>
      </c>
    </row>
    <row r="11" spans="1:10" ht="214.5" customHeight="1" x14ac:dyDescent="0.25">
      <c r="A11" s="178"/>
      <c r="B11" s="93" t="s">
        <v>177</v>
      </c>
      <c r="C11" s="101" t="s">
        <v>178</v>
      </c>
      <c r="D11" s="103">
        <v>63000</v>
      </c>
      <c r="E11" s="146" t="s">
        <v>174</v>
      </c>
      <c r="F11" s="146" t="s">
        <v>179</v>
      </c>
      <c r="G11" s="140" t="s">
        <v>24</v>
      </c>
      <c r="H11" s="125">
        <v>18500</v>
      </c>
      <c r="I11" s="93" t="s">
        <v>23</v>
      </c>
      <c r="J11" s="93" t="s">
        <v>176</v>
      </c>
    </row>
    <row r="12" spans="1:10" ht="117" customHeight="1" x14ac:dyDescent="0.25">
      <c r="A12" s="179"/>
      <c r="B12" s="93" t="s">
        <v>253</v>
      </c>
      <c r="C12" s="101" t="s">
        <v>180</v>
      </c>
      <c r="D12" s="103">
        <v>50000</v>
      </c>
      <c r="E12" s="146" t="s">
        <v>174</v>
      </c>
      <c r="F12" s="146" t="s">
        <v>181</v>
      </c>
      <c r="G12" s="140" t="s">
        <v>22</v>
      </c>
      <c r="H12" s="125">
        <v>48500</v>
      </c>
      <c r="I12" s="93" t="s">
        <v>23</v>
      </c>
      <c r="J12" s="93" t="s">
        <v>176</v>
      </c>
    </row>
    <row r="13" spans="1:10" s="1" customFormat="1" ht="166.5" customHeight="1" x14ac:dyDescent="0.25">
      <c r="A13" s="82" t="s">
        <v>169</v>
      </c>
      <c r="B13" s="83" t="s">
        <v>182</v>
      </c>
      <c r="C13" s="83" t="s">
        <v>183</v>
      </c>
      <c r="D13" s="84">
        <f>D14</f>
        <v>1566087.47</v>
      </c>
      <c r="E13" s="85"/>
      <c r="F13" s="85"/>
      <c r="G13" s="141"/>
      <c r="H13" s="141"/>
      <c r="I13" s="128"/>
      <c r="J13" s="130"/>
    </row>
    <row r="14" spans="1:10" s="1" customFormat="1" ht="178.5" customHeight="1" x14ac:dyDescent="0.25">
      <c r="A14" s="131" t="s">
        <v>170</v>
      </c>
      <c r="B14" s="93" t="s">
        <v>184</v>
      </c>
      <c r="C14" s="93" t="s">
        <v>185</v>
      </c>
      <c r="D14" s="110">
        <v>1566087.47</v>
      </c>
      <c r="E14" s="146" t="s">
        <v>174</v>
      </c>
      <c r="F14" s="89" t="s">
        <v>187</v>
      </c>
      <c r="G14" s="146" t="s">
        <v>42</v>
      </c>
      <c r="H14" s="125">
        <v>1614025.06</v>
      </c>
      <c r="I14" s="99" t="s">
        <v>115</v>
      </c>
      <c r="J14" s="118" t="s">
        <v>168</v>
      </c>
    </row>
    <row r="15" spans="1:10" s="9" customFormat="1" ht="148.5" customHeight="1" x14ac:dyDescent="0.25">
      <c r="A15" s="82" t="s">
        <v>169</v>
      </c>
      <c r="B15" s="83" t="s">
        <v>186</v>
      </c>
      <c r="C15" s="83" t="s">
        <v>183</v>
      </c>
      <c r="D15" s="84">
        <f>D16</f>
        <v>887734.4</v>
      </c>
      <c r="E15" s="83"/>
      <c r="F15" s="83"/>
      <c r="G15" s="83"/>
      <c r="H15" s="83"/>
      <c r="I15" s="83"/>
      <c r="J15" s="86"/>
    </row>
    <row r="16" spans="1:10" s="2" customFormat="1" ht="168" customHeight="1" x14ac:dyDescent="0.25">
      <c r="A16" s="131" t="s">
        <v>170</v>
      </c>
      <c r="B16" s="91" t="s">
        <v>189</v>
      </c>
      <c r="C16" s="91" t="s">
        <v>185</v>
      </c>
      <c r="D16" s="132">
        <v>887734.4</v>
      </c>
      <c r="E16" s="91" t="s">
        <v>174</v>
      </c>
      <c r="F16" s="89" t="s">
        <v>188</v>
      </c>
      <c r="G16" s="140" t="s">
        <v>44</v>
      </c>
      <c r="H16" s="125">
        <v>644014.03</v>
      </c>
      <c r="I16" s="133" t="s">
        <v>115</v>
      </c>
      <c r="J16" s="133" t="s">
        <v>63</v>
      </c>
    </row>
    <row r="17" spans="1:10" s="9" customFormat="1" ht="148.5" customHeight="1" x14ac:dyDescent="0.25">
      <c r="A17" s="82" t="s">
        <v>169</v>
      </c>
      <c r="B17" s="83" t="s">
        <v>45</v>
      </c>
      <c r="C17" s="83" t="s">
        <v>190</v>
      </c>
      <c r="D17" s="84">
        <f>D18+D19+D20+D21+D22</f>
        <v>3030000</v>
      </c>
      <c r="E17" s="147"/>
      <c r="F17" s="147"/>
      <c r="G17" s="141"/>
      <c r="H17" s="141"/>
      <c r="I17" s="129"/>
      <c r="J17" s="130"/>
    </row>
    <row r="18" spans="1:10" s="9" customFormat="1" ht="174" customHeight="1" x14ac:dyDescent="0.25">
      <c r="A18" s="187" t="s">
        <v>170</v>
      </c>
      <c r="B18" s="91" t="s">
        <v>191</v>
      </c>
      <c r="C18" s="91" t="s">
        <v>46</v>
      </c>
      <c r="D18" s="92">
        <v>20000</v>
      </c>
      <c r="E18" s="91" t="s">
        <v>174</v>
      </c>
      <c r="F18" s="91" t="s">
        <v>47</v>
      </c>
      <c r="G18" s="140" t="s">
        <v>20</v>
      </c>
      <c r="H18" s="92">
        <v>20000</v>
      </c>
      <c r="I18" s="95" t="s">
        <v>115</v>
      </c>
      <c r="J18" s="116" t="s">
        <v>65</v>
      </c>
    </row>
    <row r="19" spans="1:10" s="9" customFormat="1" ht="148.5" customHeight="1" x14ac:dyDescent="0.25">
      <c r="A19" s="188"/>
      <c r="B19" s="91" t="s">
        <v>192</v>
      </c>
      <c r="C19" s="91" t="s">
        <v>48</v>
      </c>
      <c r="D19" s="92">
        <v>2300000</v>
      </c>
      <c r="E19" s="91" t="s">
        <v>174</v>
      </c>
      <c r="F19" s="91" t="s">
        <v>49</v>
      </c>
      <c r="G19" s="140" t="s">
        <v>284</v>
      </c>
      <c r="H19" s="92">
        <v>1342367.8</v>
      </c>
      <c r="I19" s="95" t="s">
        <v>115</v>
      </c>
      <c r="J19" s="116" t="s">
        <v>65</v>
      </c>
    </row>
    <row r="20" spans="1:10" s="9" customFormat="1" ht="148.5" customHeight="1" x14ac:dyDescent="0.25">
      <c r="A20" s="188"/>
      <c r="B20" s="91" t="s">
        <v>193</v>
      </c>
      <c r="C20" s="91" t="s">
        <v>196</v>
      </c>
      <c r="D20" s="92">
        <v>50000</v>
      </c>
      <c r="E20" s="91" t="s">
        <v>174</v>
      </c>
      <c r="F20" s="91" t="s">
        <v>50</v>
      </c>
      <c r="G20" s="140" t="s">
        <v>197</v>
      </c>
      <c r="H20" s="92">
        <v>41100</v>
      </c>
      <c r="I20" s="95" t="s">
        <v>115</v>
      </c>
      <c r="J20" s="116" t="s">
        <v>65</v>
      </c>
    </row>
    <row r="21" spans="1:10" s="9" customFormat="1" ht="148.5" customHeight="1" x14ac:dyDescent="0.25">
      <c r="A21" s="188"/>
      <c r="B21" s="93" t="s">
        <v>194</v>
      </c>
      <c r="C21" s="101" t="s">
        <v>51</v>
      </c>
      <c r="D21" s="110">
        <v>560000</v>
      </c>
      <c r="E21" s="91" t="s">
        <v>174</v>
      </c>
      <c r="F21" s="91" t="s">
        <v>52</v>
      </c>
      <c r="G21" s="140" t="s">
        <v>53</v>
      </c>
      <c r="H21" s="92">
        <v>527800</v>
      </c>
      <c r="I21" s="118" t="s">
        <v>115</v>
      </c>
      <c r="J21" s="116" t="s">
        <v>65</v>
      </c>
    </row>
    <row r="22" spans="1:10" s="9" customFormat="1" ht="148.5" customHeight="1" x14ac:dyDescent="0.25">
      <c r="A22" s="189"/>
      <c r="B22" s="93" t="s">
        <v>195</v>
      </c>
      <c r="C22" s="117" t="s">
        <v>54</v>
      </c>
      <c r="D22" s="92">
        <v>100000</v>
      </c>
      <c r="E22" s="91" t="s">
        <v>174</v>
      </c>
      <c r="F22" s="91" t="s">
        <v>55</v>
      </c>
      <c r="G22" s="140" t="s">
        <v>20</v>
      </c>
      <c r="H22" s="92">
        <v>96600</v>
      </c>
      <c r="I22" s="118" t="s">
        <v>115</v>
      </c>
      <c r="J22" s="116" t="s">
        <v>65</v>
      </c>
    </row>
    <row r="23" spans="1:10" s="9" customFormat="1" ht="148.5" customHeight="1" x14ac:dyDescent="0.25">
      <c r="A23" s="82" t="s">
        <v>169</v>
      </c>
      <c r="B23" s="83" t="s">
        <v>198</v>
      </c>
      <c r="C23" s="155" t="s">
        <v>199</v>
      </c>
      <c r="D23" s="84">
        <f>D24</f>
        <v>11250000</v>
      </c>
      <c r="E23" s="83"/>
      <c r="F23" s="83"/>
      <c r="G23" s="83"/>
      <c r="H23" s="83"/>
      <c r="I23" s="130"/>
      <c r="J23" s="87"/>
    </row>
    <row r="24" spans="1:10" s="9" customFormat="1" ht="183" customHeight="1" x14ac:dyDescent="0.25">
      <c r="A24" s="131" t="s">
        <v>170</v>
      </c>
      <c r="B24" s="93" t="s">
        <v>200</v>
      </c>
      <c r="C24" s="117" t="s">
        <v>201</v>
      </c>
      <c r="D24" s="92">
        <v>11250000</v>
      </c>
      <c r="E24" s="91" t="s">
        <v>174</v>
      </c>
      <c r="F24" s="91" t="s">
        <v>202</v>
      </c>
      <c r="G24" s="140" t="s">
        <v>56</v>
      </c>
      <c r="H24" s="92">
        <v>9484425.0600000005</v>
      </c>
      <c r="I24" s="118" t="s">
        <v>115</v>
      </c>
      <c r="J24" s="116" t="s">
        <v>63</v>
      </c>
    </row>
    <row r="25" spans="1:10" s="9" customFormat="1" ht="148.5" customHeight="1" x14ac:dyDescent="0.25">
      <c r="A25" s="82" t="s">
        <v>218</v>
      </c>
      <c r="B25" s="83" t="s">
        <v>182</v>
      </c>
      <c r="C25" s="83" t="s">
        <v>183</v>
      </c>
      <c r="D25" s="84">
        <f>D26</f>
        <v>1090699.54</v>
      </c>
      <c r="E25" s="127"/>
      <c r="F25" s="127"/>
      <c r="G25" s="141"/>
      <c r="H25" s="141"/>
      <c r="I25" s="129"/>
      <c r="J25" s="130"/>
    </row>
    <row r="26" spans="1:10" s="46" customFormat="1" ht="106.5" customHeight="1" x14ac:dyDescent="0.25">
      <c r="A26" s="177" t="s">
        <v>219</v>
      </c>
      <c r="B26" s="93" t="s">
        <v>297</v>
      </c>
      <c r="C26" s="117" t="s">
        <v>285</v>
      </c>
      <c r="D26" s="92">
        <v>1090699.54</v>
      </c>
      <c r="E26" s="91" t="s">
        <v>221</v>
      </c>
      <c r="F26" s="91" t="s">
        <v>40</v>
      </c>
      <c r="G26" s="140" t="s">
        <v>41</v>
      </c>
      <c r="H26" s="92">
        <v>361553.23</v>
      </c>
      <c r="I26" s="118" t="s">
        <v>115</v>
      </c>
      <c r="J26" s="93" t="s">
        <v>168</v>
      </c>
    </row>
    <row r="27" spans="1:10" s="46" customFormat="1" ht="106.5" customHeight="1" x14ac:dyDescent="0.25">
      <c r="A27" s="178"/>
      <c r="B27" s="161" t="s">
        <v>286</v>
      </c>
      <c r="C27" s="117" t="s">
        <v>288</v>
      </c>
      <c r="D27" s="92">
        <v>725109</v>
      </c>
      <c r="E27" s="162" t="s">
        <v>221</v>
      </c>
      <c r="F27" s="163" t="s">
        <v>291</v>
      </c>
      <c r="G27" s="164" t="s">
        <v>292</v>
      </c>
      <c r="H27" s="92">
        <v>539918.36</v>
      </c>
      <c r="I27" s="118" t="s">
        <v>115</v>
      </c>
      <c r="J27" s="161" t="s">
        <v>63</v>
      </c>
    </row>
    <row r="28" spans="1:10" s="46" customFormat="1" ht="106.5" customHeight="1" x14ac:dyDescent="0.25">
      <c r="A28" s="179"/>
      <c r="B28" s="161" t="s">
        <v>287</v>
      </c>
      <c r="C28" s="117" t="s">
        <v>289</v>
      </c>
      <c r="D28" s="92">
        <v>170850</v>
      </c>
      <c r="E28" s="162" t="s">
        <v>221</v>
      </c>
      <c r="F28" s="163" t="s">
        <v>290</v>
      </c>
      <c r="G28" s="164" t="s">
        <v>292</v>
      </c>
      <c r="H28" s="92">
        <v>119297.85</v>
      </c>
      <c r="I28" s="118" t="s">
        <v>115</v>
      </c>
      <c r="J28" s="161" t="s">
        <v>63</v>
      </c>
    </row>
    <row r="29" spans="1:10" s="43" customFormat="1" ht="129" customHeight="1" x14ac:dyDescent="0.25">
      <c r="A29" s="82" t="s">
        <v>218</v>
      </c>
      <c r="B29" s="83" t="s">
        <v>204</v>
      </c>
      <c r="C29" s="155" t="s">
        <v>205</v>
      </c>
      <c r="D29" s="84">
        <f>D30</f>
        <v>2806230</v>
      </c>
      <c r="E29" s="83"/>
      <c r="F29" s="83"/>
      <c r="G29" s="83"/>
      <c r="H29" s="83"/>
      <c r="I29" s="130"/>
      <c r="J29" s="83"/>
    </row>
    <row r="30" spans="1:10" s="43" customFormat="1" ht="136.5" customHeight="1" x14ac:dyDescent="0.25">
      <c r="A30" s="89" t="s">
        <v>219</v>
      </c>
      <c r="B30" s="93" t="s">
        <v>206</v>
      </c>
      <c r="C30" s="117" t="s">
        <v>211</v>
      </c>
      <c r="D30" s="92">
        <v>2806230</v>
      </c>
      <c r="E30" s="91" t="s">
        <v>221</v>
      </c>
      <c r="F30" s="91" t="s">
        <v>212</v>
      </c>
      <c r="G30" s="140" t="s">
        <v>213</v>
      </c>
      <c r="H30" s="92">
        <v>2782080</v>
      </c>
      <c r="I30" s="118" t="s">
        <v>203</v>
      </c>
      <c r="J30" s="93" t="s">
        <v>214</v>
      </c>
    </row>
    <row r="31" spans="1:10" s="43" customFormat="1" ht="132.75" customHeight="1" x14ac:dyDescent="0.25">
      <c r="A31" s="82" t="s">
        <v>218</v>
      </c>
      <c r="B31" s="83" t="s">
        <v>207</v>
      </c>
      <c r="C31" s="155" t="s">
        <v>208</v>
      </c>
      <c r="D31" s="84">
        <f>D32+D33</f>
        <v>2295655</v>
      </c>
      <c r="E31" s="83"/>
      <c r="F31" s="83"/>
      <c r="G31" s="83"/>
      <c r="H31" s="83"/>
      <c r="I31" s="130"/>
      <c r="J31" s="83"/>
    </row>
    <row r="32" spans="1:10" s="43" customFormat="1" ht="96.75" customHeight="1" x14ac:dyDescent="0.25">
      <c r="A32" s="177" t="s">
        <v>219</v>
      </c>
      <c r="B32" s="93" t="s">
        <v>209</v>
      </c>
      <c r="C32" s="117" t="s">
        <v>210</v>
      </c>
      <c r="D32" s="92">
        <v>1000000</v>
      </c>
      <c r="E32" s="91" t="s">
        <v>221</v>
      </c>
      <c r="F32" s="91" t="s">
        <v>215</v>
      </c>
      <c r="G32" s="140" t="s">
        <v>216</v>
      </c>
      <c r="H32" s="92">
        <v>865355.63</v>
      </c>
      <c r="I32" s="118" t="s">
        <v>203</v>
      </c>
      <c r="J32" s="93" t="s">
        <v>214</v>
      </c>
    </row>
    <row r="33" spans="1:10" s="43" customFormat="1" ht="71.25" customHeight="1" x14ac:dyDescent="0.25">
      <c r="A33" s="179"/>
      <c r="B33" s="93" t="s">
        <v>217</v>
      </c>
      <c r="C33" s="117" t="s">
        <v>66</v>
      </c>
      <c r="D33" s="92">
        <v>1295655</v>
      </c>
      <c r="E33" s="91" t="s">
        <v>221</v>
      </c>
      <c r="F33" s="91" t="s">
        <v>67</v>
      </c>
      <c r="G33" s="134">
        <v>300</v>
      </c>
      <c r="H33" s="92">
        <v>1065407</v>
      </c>
      <c r="I33" s="118" t="s">
        <v>203</v>
      </c>
      <c r="J33" s="93" t="s">
        <v>214</v>
      </c>
    </row>
    <row r="34" spans="1:10" s="43" customFormat="1" ht="79.5" customHeight="1" x14ac:dyDescent="0.25">
      <c r="A34" s="82" t="s">
        <v>218</v>
      </c>
      <c r="B34" s="83" t="s">
        <v>36</v>
      </c>
      <c r="C34" s="155" t="s">
        <v>220</v>
      </c>
      <c r="D34" s="84">
        <f>D35</f>
        <v>13000</v>
      </c>
      <c r="E34" s="83"/>
      <c r="F34" s="83"/>
      <c r="G34" s="156"/>
      <c r="H34" s="156"/>
      <c r="I34" s="130"/>
      <c r="J34" s="83"/>
    </row>
    <row r="35" spans="1:10" s="43" customFormat="1" ht="174" customHeight="1" x14ac:dyDescent="0.25">
      <c r="A35" s="89" t="s">
        <v>219</v>
      </c>
      <c r="B35" s="93" t="s">
        <v>237</v>
      </c>
      <c r="C35" s="117" t="s">
        <v>37</v>
      </c>
      <c r="D35" s="92">
        <v>13000</v>
      </c>
      <c r="E35" s="91" t="s">
        <v>221</v>
      </c>
      <c r="F35" s="146" t="s">
        <v>222</v>
      </c>
      <c r="G35" s="146" t="s">
        <v>223</v>
      </c>
      <c r="H35" s="92">
        <v>7871.66</v>
      </c>
      <c r="I35" s="118" t="s">
        <v>224</v>
      </c>
      <c r="J35" s="93" t="s">
        <v>39</v>
      </c>
    </row>
    <row r="36" spans="1:10" s="43" customFormat="1" ht="103.5" customHeight="1" x14ac:dyDescent="0.25">
      <c r="A36" s="82" t="s">
        <v>225</v>
      </c>
      <c r="B36" s="83" t="s">
        <v>36</v>
      </c>
      <c r="C36" s="155" t="s">
        <v>220</v>
      </c>
      <c r="D36" s="84">
        <f>D37</f>
        <v>2000</v>
      </c>
      <c r="E36" s="127"/>
      <c r="F36" s="127"/>
      <c r="G36" s="141"/>
      <c r="H36" s="141"/>
      <c r="I36" s="129"/>
      <c r="J36" s="83"/>
    </row>
    <row r="37" spans="1:10" s="43" customFormat="1" ht="198" customHeight="1" x14ac:dyDescent="0.25">
      <c r="A37" s="89" t="s">
        <v>226</v>
      </c>
      <c r="B37" s="93" t="s">
        <v>38</v>
      </c>
      <c r="C37" s="89" t="s">
        <v>254</v>
      </c>
      <c r="D37" s="92">
        <v>2000</v>
      </c>
      <c r="E37" s="91" t="s">
        <v>227</v>
      </c>
      <c r="F37" s="146" t="s">
        <v>228</v>
      </c>
      <c r="G37" s="146" t="s">
        <v>229</v>
      </c>
      <c r="H37" s="92">
        <v>0</v>
      </c>
      <c r="I37" s="118" t="s">
        <v>224</v>
      </c>
      <c r="J37" s="93" t="s">
        <v>39</v>
      </c>
    </row>
    <row r="38" spans="1:10" s="43" customFormat="1" ht="110.25" customHeight="1" x14ac:dyDescent="0.25">
      <c r="A38" s="82" t="s">
        <v>225</v>
      </c>
      <c r="B38" s="83" t="s">
        <v>35</v>
      </c>
      <c r="C38" s="83" t="s">
        <v>230</v>
      </c>
      <c r="D38" s="115">
        <f>D39+D40</f>
        <v>65600</v>
      </c>
      <c r="E38" s="194"/>
      <c r="F38" s="194"/>
      <c r="G38" s="141"/>
      <c r="H38" s="141"/>
      <c r="I38" s="135"/>
      <c r="J38" s="135"/>
    </row>
    <row r="39" spans="1:10" s="43" customFormat="1" ht="182.25" customHeight="1" x14ac:dyDescent="0.25">
      <c r="A39" s="177" t="s">
        <v>226</v>
      </c>
      <c r="B39" s="97" t="s">
        <v>31</v>
      </c>
      <c r="C39" s="97" t="s">
        <v>32</v>
      </c>
      <c r="D39" s="114">
        <v>10600</v>
      </c>
      <c r="E39" s="91" t="s">
        <v>227</v>
      </c>
      <c r="F39" s="89" t="s">
        <v>33</v>
      </c>
      <c r="G39" s="146" t="s">
        <v>34</v>
      </c>
      <c r="H39" s="92">
        <v>7176.84</v>
      </c>
      <c r="I39" s="93" t="s">
        <v>224</v>
      </c>
      <c r="J39" s="93" t="s">
        <v>39</v>
      </c>
    </row>
    <row r="40" spans="1:10" s="43" customFormat="1" ht="340.5" customHeight="1" x14ac:dyDescent="0.25">
      <c r="A40" s="179"/>
      <c r="B40" s="97" t="s">
        <v>293</v>
      </c>
      <c r="C40" s="97" t="s">
        <v>294</v>
      </c>
      <c r="D40" s="114">
        <v>55000</v>
      </c>
      <c r="E40" s="162" t="s">
        <v>227</v>
      </c>
      <c r="F40" s="89" t="s">
        <v>295</v>
      </c>
      <c r="G40" s="162" t="s">
        <v>296</v>
      </c>
      <c r="H40" s="92">
        <v>52903.19</v>
      </c>
      <c r="I40" s="161" t="s">
        <v>224</v>
      </c>
      <c r="J40" s="161" t="s">
        <v>39</v>
      </c>
    </row>
    <row r="41" spans="1:10" ht="54" customHeight="1" x14ac:dyDescent="0.25">
      <c r="A41" s="108"/>
      <c r="B41" s="108"/>
      <c r="C41" s="109" t="s">
        <v>8</v>
      </c>
      <c r="D41" s="110">
        <f>D38+D36+D34+D31+D29+D25+D23+D17+D15+D13+D9</f>
        <v>23157006.409999996</v>
      </c>
      <c r="E41" s="182"/>
      <c r="F41" s="182"/>
      <c r="G41" s="94"/>
      <c r="H41" s="94"/>
      <c r="I41" s="111"/>
      <c r="J41" s="112"/>
    </row>
    <row r="42" spans="1:10" ht="15.75" hidden="1" customHeight="1" x14ac:dyDescent="0.25">
      <c r="A42" s="10"/>
      <c r="B42" s="10"/>
      <c r="C42" s="10"/>
      <c r="D42" s="10"/>
      <c r="E42" s="13"/>
      <c r="F42" s="13"/>
      <c r="G42" s="64"/>
      <c r="H42" s="64"/>
      <c r="I42" s="11"/>
      <c r="J42" s="11"/>
    </row>
  </sheetData>
  <mergeCells count="17">
    <mergeCell ref="A2:J2"/>
    <mergeCell ref="A3:J3"/>
    <mergeCell ref="A5:J5"/>
    <mergeCell ref="A7:A8"/>
    <mergeCell ref="B7:B8"/>
    <mergeCell ref="C7:C8"/>
    <mergeCell ref="G7:H7"/>
    <mergeCell ref="I7:J8"/>
    <mergeCell ref="D7:D8"/>
    <mergeCell ref="A18:A22"/>
    <mergeCell ref="E41:F41"/>
    <mergeCell ref="E7:F8"/>
    <mergeCell ref="E38:F38"/>
    <mergeCell ref="A32:A33"/>
    <mergeCell ref="A10:A12"/>
    <mergeCell ref="A26:A28"/>
    <mergeCell ref="A39:A40"/>
  </mergeCells>
  <printOptions horizontalCentered="1"/>
  <pageMargins left="0.7" right="0.7" top="0.75" bottom="0.75" header="0.3" footer="0.3"/>
  <pageSetup paperSize="9" scale="27" orientation="landscape" horizontalDpi="4294967293" verticalDpi="4294967293" r:id="rId1"/>
  <headerFooter alignWithMargins="0"/>
  <rowBreaks count="2" manualBreakCount="2">
    <brk id="17" max="9" man="1"/>
    <brk id="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77" zoomScaleNormal="77" zoomScaleSheetLayoutView="19" workbookViewId="0">
      <pane xSplit="3" ySplit="7" topLeftCell="D33" activePane="bottomRight" state="frozen"/>
      <selection pane="topRight" activeCell="O1" sqref="O1"/>
      <selection pane="bottomLeft" activeCell="A8" sqref="A8"/>
      <selection pane="bottomRight" activeCell="C45" sqref="C45"/>
    </sheetView>
  </sheetViews>
  <sheetFormatPr defaultColWidth="9.140625" defaultRowHeight="12.75" x14ac:dyDescent="0.25"/>
  <cols>
    <col min="1" max="1" width="28.5703125" style="44" customWidth="1"/>
    <col min="2" max="2" width="19.5703125" style="44" customWidth="1"/>
    <col min="3" max="3" width="30.7109375" style="44" customWidth="1"/>
    <col min="4" max="4" width="24.42578125" style="44" customWidth="1"/>
    <col min="5" max="5" width="10.7109375" style="9" bestFit="1" customWidth="1"/>
    <col min="6" max="6" width="40.140625" style="9" customWidth="1"/>
    <col min="7" max="7" width="0.140625" style="58" customWidth="1"/>
    <col min="8" max="8" width="31" style="58" customWidth="1"/>
    <col min="9" max="9" width="21.7109375" style="58" customWidth="1"/>
    <col min="10" max="10" width="7" style="44" customWidth="1"/>
    <col min="11" max="11" width="32.28515625" style="44" customWidth="1"/>
    <col min="12" max="16384" width="9.140625" style="7"/>
  </cols>
  <sheetData>
    <row r="1" spans="1:11" ht="34.5" customHeight="1" x14ac:dyDescent="0.25"/>
    <row r="2" spans="1:11" ht="23.25" customHeight="1" x14ac:dyDescent="0.25">
      <c r="A2" s="165" t="s">
        <v>103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x14ac:dyDescent="0.25">
      <c r="A3" s="165" t="s">
        <v>255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6.25" x14ac:dyDescent="0.25">
      <c r="A4" s="74"/>
      <c r="B4" s="74"/>
      <c r="C4" s="74"/>
      <c r="D4" s="74"/>
      <c r="E4" s="72"/>
      <c r="F4" s="72"/>
      <c r="G4" s="72"/>
      <c r="H4" s="72"/>
      <c r="I4" s="72"/>
      <c r="J4" s="74"/>
      <c r="K4" s="74"/>
    </row>
    <row r="5" spans="1:11" ht="64.5" customHeight="1" x14ac:dyDescent="0.25">
      <c r="A5" s="165" t="s">
        <v>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4.25" x14ac:dyDescent="0.25">
      <c r="A6" s="5"/>
      <c r="B6" s="4"/>
      <c r="C6" s="3"/>
      <c r="D6" s="6"/>
      <c r="E6" s="59"/>
      <c r="F6" s="59"/>
      <c r="G6" s="60"/>
      <c r="H6" s="60"/>
      <c r="I6" s="60"/>
    </row>
    <row r="7" spans="1:11" ht="27.75" customHeight="1" x14ac:dyDescent="0.25">
      <c r="A7" s="166" t="s">
        <v>0</v>
      </c>
      <c r="B7" s="167" t="s">
        <v>17</v>
      </c>
      <c r="C7" s="166" t="s">
        <v>1</v>
      </c>
      <c r="D7" s="171" t="s">
        <v>256</v>
      </c>
      <c r="E7" s="183" t="s">
        <v>2</v>
      </c>
      <c r="F7" s="184"/>
      <c r="G7" s="186" t="s">
        <v>3</v>
      </c>
      <c r="H7" s="185" t="s">
        <v>4</v>
      </c>
      <c r="I7" s="185"/>
      <c r="J7" s="166" t="s">
        <v>5</v>
      </c>
      <c r="K7" s="168"/>
    </row>
    <row r="8" spans="1:11" ht="106.5" customHeight="1" x14ac:dyDescent="0.25">
      <c r="A8" s="166"/>
      <c r="B8" s="167"/>
      <c r="C8" s="166"/>
      <c r="D8" s="171"/>
      <c r="E8" s="184"/>
      <c r="F8" s="184"/>
      <c r="G8" s="186"/>
      <c r="H8" s="80" t="s">
        <v>257</v>
      </c>
      <c r="I8" s="81" t="s">
        <v>258</v>
      </c>
      <c r="J8" s="168"/>
      <c r="K8" s="168"/>
    </row>
    <row r="9" spans="1:11" ht="69" hidden="1" customHeight="1" x14ac:dyDescent="0.25">
      <c r="A9" s="78"/>
      <c r="B9" s="29"/>
      <c r="C9" s="22"/>
      <c r="D9" s="24"/>
      <c r="E9" s="75"/>
      <c r="F9" s="76"/>
      <c r="G9" s="77"/>
      <c r="H9" s="77"/>
      <c r="I9" s="77"/>
      <c r="J9" s="25"/>
      <c r="K9" s="14"/>
    </row>
    <row r="10" spans="1:11" s="8" customFormat="1" ht="71.25" hidden="1" customHeight="1" x14ac:dyDescent="0.25">
      <c r="A10" s="30"/>
      <c r="B10" s="31"/>
      <c r="C10" s="31"/>
      <c r="D10" s="32"/>
      <c r="E10" s="76"/>
      <c r="F10" s="76"/>
      <c r="G10" s="77"/>
      <c r="H10" s="77"/>
      <c r="I10" s="77"/>
      <c r="J10" s="33"/>
      <c r="K10" s="30"/>
    </row>
    <row r="11" spans="1:11" ht="164.25" hidden="1" customHeight="1" x14ac:dyDescent="0.25">
      <c r="A11" s="78"/>
      <c r="B11" s="22"/>
      <c r="C11" s="22"/>
      <c r="D11" s="24"/>
      <c r="E11" s="75"/>
      <c r="F11" s="75"/>
      <c r="G11" s="75"/>
      <c r="H11" s="75"/>
      <c r="I11" s="75"/>
      <c r="J11" s="26"/>
      <c r="K11" s="21"/>
    </row>
    <row r="12" spans="1:11" ht="60.75" hidden="1" customHeight="1" x14ac:dyDescent="0.25">
      <c r="A12" s="78"/>
      <c r="B12" s="22"/>
      <c r="C12" s="28"/>
      <c r="D12" s="27"/>
      <c r="E12" s="75"/>
      <c r="F12" s="75"/>
      <c r="G12" s="77"/>
      <c r="H12" s="77"/>
      <c r="I12" s="77"/>
      <c r="J12" s="26"/>
      <c r="K12" s="21"/>
    </row>
    <row r="13" spans="1:11" ht="60.75" hidden="1" customHeight="1" x14ac:dyDescent="0.25">
      <c r="A13" s="78"/>
      <c r="B13" s="22"/>
      <c r="C13" s="28"/>
      <c r="D13" s="27"/>
      <c r="E13" s="75"/>
      <c r="F13" s="75"/>
      <c r="G13" s="77"/>
      <c r="H13" s="77"/>
      <c r="I13" s="77"/>
      <c r="J13" s="26"/>
      <c r="K13" s="21"/>
    </row>
    <row r="14" spans="1:11" ht="93" hidden="1" customHeight="1" x14ac:dyDescent="0.25">
      <c r="A14" s="78"/>
      <c r="B14" s="22"/>
      <c r="C14" s="28"/>
      <c r="D14" s="27"/>
      <c r="E14" s="75"/>
      <c r="F14" s="75"/>
      <c r="G14" s="75"/>
      <c r="H14" s="75"/>
      <c r="I14" s="75"/>
      <c r="J14" s="26"/>
      <c r="K14" s="21"/>
    </row>
    <row r="15" spans="1:11" ht="72" hidden="1" customHeight="1" x14ac:dyDescent="0.25">
      <c r="A15" s="78"/>
      <c r="B15" s="22"/>
      <c r="C15" s="28"/>
      <c r="D15" s="24"/>
      <c r="E15" s="75"/>
      <c r="F15" s="75"/>
      <c r="G15" s="62"/>
      <c r="H15" s="62"/>
      <c r="I15" s="62"/>
      <c r="J15" s="25"/>
      <c r="K15" s="21"/>
    </row>
    <row r="16" spans="1:11" ht="67.5" hidden="1" customHeight="1" x14ac:dyDescent="0.25">
      <c r="A16" s="78"/>
      <c r="B16" s="22"/>
      <c r="C16" s="28"/>
      <c r="D16" s="24"/>
      <c r="E16" s="75"/>
      <c r="F16" s="75"/>
      <c r="G16" s="36"/>
      <c r="H16" s="77"/>
      <c r="I16" s="77"/>
      <c r="J16" s="26"/>
      <c r="K16" s="21"/>
    </row>
    <row r="17" spans="1:11" ht="58.5" hidden="1" customHeight="1" x14ac:dyDescent="0.25">
      <c r="A17" s="78"/>
      <c r="B17" s="22"/>
      <c r="C17" s="28"/>
      <c r="D17" s="24"/>
      <c r="E17" s="75"/>
      <c r="F17" s="75"/>
      <c r="G17" s="77"/>
      <c r="H17" s="77"/>
      <c r="I17" s="77"/>
      <c r="J17" s="26"/>
      <c r="K17" s="21"/>
    </row>
    <row r="18" spans="1:11" ht="57.75" hidden="1" customHeight="1" x14ac:dyDescent="0.25">
      <c r="A18" s="78"/>
      <c r="B18" s="22"/>
      <c r="C18" s="28"/>
      <c r="D18" s="27"/>
      <c r="E18" s="75"/>
      <c r="F18" s="63"/>
      <c r="G18" s="75"/>
      <c r="H18" s="75"/>
      <c r="I18" s="75"/>
      <c r="J18" s="26"/>
      <c r="K18" s="21"/>
    </row>
    <row r="19" spans="1:11" ht="66.75" hidden="1" customHeight="1" x14ac:dyDescent="0.25">
      <c r="A19" s="78"/>
      <c r="B19" s="22"/>
      <c r="C19" s="28"/>
      <c r="D19" s="27"/>
      <c r="E19" s="75"/>
      <c r="F19" s="75"/>
      <c r="G19" s="75"/>
      <c r="H19" s="75"/>
      <c r="I19" s="75"/>
      <c r="J19" s="26"/>
      <c r="K19" s="21"/>
    </row>
    <row r="20" spans="1:11" ht="46.5" hidden="1" customHeight="1" x14ac:dyDescent="0.25">
      <c r="A20" s="78"/>
      <c r="B20" s="22"/>
      <c r="C20" s="28"/>
      <c r="D20" s="27"/>
      <c r="E20" s="75"/>
      <c r="F20" s="75"/>
      <c r="G20" s="75"/>
      <c r="H20" s="75"/>
      <c r="I20" s="75"/>
      <c r="J20" s="26"/>
      <c r="K20" s="21"/>
    </row>
    <row r="21" spans="1:11" ht="90.75" hidden="1" customHeight="1" x14ac:dyDescent="0.25">
      <c r="A21" s="78"/>
      <c r="B21" s="22"/>
      <c r="C21" s="23"/>
      <c r="D21" s="27"/>
      <c r="E21" s="75"/>
      <c r="F21" s="75"/>
      <c r="G21" s="77"/>
      <c r="H21" s="77"/>
      <c r="I21" s="77"/>
      <c r="J21" s="26"/>
      <c r="K21" s="21"/>
    </row>
    <row r="22" spans="1:11" ht="90.75" hidden="1" customHeight="1" x14ac:dyDescent="0.25">
      <c r="A22" s="78"/>
      <c r="B22" s="22"/>
      <c r="C22" s="23"/>
      <c r="D22" s="27"/>
      <c r="E22" s="75"/>
      <c r="F22" s="75"/>
      <c r="G22" s="75"/>
      <c r="H22" s="77"/>
      <c r="I22" s="77"/>
      <c r="J22" s="26"/>
      <c r="K22" s="21"/>
    </row>
    <row r="23" spans="1:11" ht="90.75" hidden="1" customHeight="1" x14ac:dyDescent="0.25">
      <c r="A23" s="78"/>
      <c r="B23" s="22"/>
      <c r="C23" s="23"/>
      <c r="D23" s="27"/>
      <c r="E23" s="75"/>
      <c r="F23" s="75"/>
      <c r="G23" s="75"/>
      <c r="H23" s="77"/>
      <c r="I23" s="77"/>
      <c r="J23" s="26"/>
      <c r="K23" s="21"/>
    </row>
    <row r="24" spans="1:11" ht="90.75" hidden="1" customHeight="1" x14ac:dyDescent="0.25">
      <c r="A24" s="78"/>
      <c r="B24" s="22"/>
      <c r="C24" s="23"/>
      <c r="D24" s="27"/>
      <c r="E24" s="75"/>
      <c r="F24" s="75"/>
      <c r="G24" s="75"/>
      <c r="H24" s="77"/>
      <c r="I24" s="77"/>
      <c r="J24" s="26"/>
      <c r="K24" s="21"/>
    </row>
    <row r="25" spans="1:11" s="8" customFormat="1" ht="71.25" customHeight="1" x14ac:dyDescent="0.25">
      <c r="A25" s="15" t="s">
        <v>14</v>
      </c>
      <c r="B25" s="20" t="s">
        <v>110</v>
      </c>
      <c r="C25" s="20" t="s">
        <v>109</v>
      </c>
      <c r="D25" s="16">
        <f>D30</f>
        <v>765000</v>
      </c>
      <c r="E25" s="17"/>
      <c r="F25" s="17"/>
      <c r="G25" s="68"/>
      <c r="H25" s="68"/>
      <c r="I25" s="68"/>
      <c r="J25" s="19"/>
      <c r="K25" s="19"/>
    </row>
    <row r="26" spans="1:11" ht="90" hidden="1" customHeight="1" x14ac:dyDescent="0.25">
      <c r="A26" s="78"/>
      <c r="B26" s="28"/>
      <c r="C26" s="28"/>
      <c r="D26" s="24"/>
      <c r="E26" s="75"/>
      <c r="F26" s="63"/>
      <c r="G26" s="75"/>
      <c r="H26" s="75"/>
      <c r="I26" s="75"/>
      <c r="J26" s="25"/>
      <c r="K26" s="14"/>
    </row>
    <row r="27" spans="1:11" s="8" customFormat="1" ht="71.25" hidden="1" customHeight="1" x14ac:dyDescent="0.25">
      <c r="A27" s="76"/>
      <c r="B27" s="70"/>
      <c r="C27" s="34"/>
      <c r="D27" s="27"/>
      <c r="E27" s="75"/>
      <c r="F27" s="75"/>
      <c r="G27" s="75"/>
      <c r="H27" s="75"/>
      <c r="I27" s="75"/>
      <c r="J27" s="36"/>
      <c r="K27" s="37"/>
    </row>
    <row r="28" spans="1:11" ht="74.25" hidden="1" customHeight="1" x14ac:dyDescent="0.25">
      <c r="A28" s="78"/>
      <c r="B28" s="21"/>
      <c r="C28" s="22"/>
      <c r="D28" s="24"/>
      <c r="E28" s="75"/>
      <c r="F28" s="75"/>
      <c r="G28" s="77"/>
      <c r="H28" s="77"/>
      <c r="I28" s="77"/>
      <c r="J28" s="25"/>
      <c r="K28" s="14"/>
    </row>
    <row r="29" spans="1:11" ht="74.25" hidden="1" customHeight="1" x14ac:dyDescent="0.25">
      <c r="A29" s="78"/>
      <c r="B29" s="21"/>
      <c r="C29" s="21"/>
      <c r="D29" s="24"/>
      <c r="E29" s="75"/>
      <c r="F29" s="75"/>
      <c r="G29" s="77"/>
      <c r="H29" s="77"/>
      <c r="I29" s="77"/>
      <c r="J29" s="25"/>
      <c r="K29" s="14"/>
    </row>
    <row r="30" spans="1:11" ht="147" customHeight="1" x14ac:dyDescent="0.25">
      <c r="A30" s="38" t="s">
        <v>58</v>
      </c>
      <c r="B30" s="28" t="s">
        <v>59</v>
      </c>
      <c r="C30" s="28" t="s">
        <v>106</v>
      </c>
      <c r="D30" s="24">
        <v>765000</v>
      </c>
      <c r="E30" s="148" t="s">
        <v>234</v>
      </c>
      <c r="F30" s="35" t="s">
        <v>104</v>
      </c>
      <c r="G30" s="77"/>
      <c r="H30" s="35">
        <v>56</v>
      </c>
      <c r="I30" s="157">
        <v>684233.35</v>
      </c>
      <c r="J30" s="25" t="s">
        <v>115</v>
      </c>
      <c r="K30" s="14" t="s">
        <v>235</v>
      </c>
    </row>
    <row r="31" spans="1:11" s="44" customFormat="1" ht="71.25" customHeight="1" x14ac:dyDescent="0.25">
      <c r="A31" s="15" t="s">
        <v>14</v>
      </c>
      <c r="B31" s="20" t="s">
        <v>114</v>
      </c>
      <c r="C31" s="20" t="s">
        <v>113</v>
      </c>
      <c r="D31" s="16">
        <f>D32+D33</f>
        <v>575000</v>
      </c>
      <c r="E31" s="17"/>
      <c r="F31" s="17"/>
      <c r="G31" s="68"/>
      <c r="H31" s="68"/>
      <c r="I31" s="68"/>
      <c r="J31" s="19"/>
      <c r="K31" s="19"/>
    </row>
    <row r="32" spans="1:11" ht="121.5" customHeight="1" x14ac:dyDescent="0.25">
      <c r="A32" s="38" t="s">
        <v>58</v>
      </c>
      <c r="B32" s="28" t="s">
        <v>108</v>
      </c>
      <c r="C32" s="34" t="s">
        <v>107</v>
      </c>
      <c r="D32" s="24">
        <v>540000</v>
      </c>
      <c r="E32" s="148" t="s">
        <v>234</v>
      </c>
      <c r="F32" s="35" t="s">
        <v>60</v>
      </c>
      <c r="G32" s="77"/>
      <c r="H32" s="71" t="s">
        <v>267</v>
      </c>
      <c r="I32" s="157">
        <v>539725</v>
      </c>
      <c r="J32" s="25" t="s">
        <v>115</v>
      </c>
      <c r="K32" s="14" t="s">
        <v>235</v>
      </c>
    </row>
    <row r="33" spans="1:11" ht="92.25" customHeight="1" x14ac:dyDescent="0.25">
      <c r="A33" s="38" t="s">
        <v>58</v>
      </c>
      <c r="B33" s="22" t="s">
        <v>61</v>
      </c>
      <c r="C33" s="22" t="s">
        <v>105</v>
      </c>
      <c r="D33" s="27">
        <v>35000</v>
      </c>
      <c r="E33" s="148" t="s">
        <v>234</v>
      </c>
      <c r="F33" s="34" t="s">
        <v>62</v>
      </c>
      <c r="G33" s="75"/>
      <c r="H33" s="71" t="s">
        <v>266</v>
      </c>
      <c r="I33" s="157">
        <v>30000</v>
      </c>
      <c r="J33" s="36" t="s">
        <v>115</v>
      </c>
      <c r="K33" s="37" t="s">
        <v>235</v>
      </c>
    </row>
    <row r="34" spans="1:11" s="46" customFormat="1" ht="71.25" customHeight="1" x14ac:dyDescent="0.25">
      <c r="A34" s="17" t="s">
        <v>15</v>
      </c>
      <c r="B34" s="18" t="s">
        <v>111</v>
      </c>
      <c r="C34" s="18" t="s">
        <v>112</v>
      </c>
      <c r="D34" s="16">
        <f>SUM(D35:D35)</f>
        <v>457000</v>
      </c>
      <c r="E34" s="17"/>
      <c r="F34" s="17"/>
      <c r="G34" s="18"/>
      <c r="H34" s="68"/>
      <c r="I34" s="68"/>
      <c r="J34" s="19"/>
      <c r="K34" s="19"/>
    </row>
    <row r="35" spans="1:11" s="13" customFormat="1" ht="74.25" customHeight="1" x14ac:dyDescent="0.25">
      <c r="A35" s="76" t="s">
        <v>26</v>
      </c>
      <c r="B35" s="75" t="s">
        <v>27</v>
      </c>
      <c r="C35" s="39" t="s">
        <v>28</v>
      </c>
      <c r="D35" s="27">
        <v>457000</v>
      </c>
      <c r="E35" s="75" t="s">
        <v>97</v>
      </c>
      <c r="F35" s="75" t="s">
        <v>29</v>
      </c>
      <c r="G35" s="75" t="s">
        <v>30</v>
      </c>
      <c r="H35" s="75" t="s">
        <v>30</v>
      </c>
      <c r="I35" s="157">
        <v>456167.79</v>
      </c>
      <c r="J35" s="75" t="s">
        <v>23</v>
      </c>
      <c r="K35" s="75" t="s">
        <v>116</v>
      </c>
    </row>
    <row r="36" spans="1:11" ht="38.25" customHeight="1" x14ac:dyDescent="0.25">
      <c r="A36" s="65"/>
      <c r="B36" s="66"/>
      <c r="C36" s="67" t="s">
        <v>9</v>
      </c>
      <c r="D36" s="24">
        <f>D34+D31+D25</f>
        <v>1797000</v>
      </c>
      <c r="E36" s="205"/>
      <c r="F36" s="205"/>
      <c r="G36" s="61"/>
      <c r="H36" s="61"/>
      <c r="I36" s="61" t="s">
        <v>239</v>
      </c>
      <c r="J36" s="25"/>
      <c r="K36" s="14"/>
    </row>
    <row r="37" spans="1:11" ht="15.75" hidden="1" customHeight="1" x14ac:dyDescent="0.25">
      <c r="A37" s="10"/>
      <c r="B37" s="10"/>
      <c r="C37" s="10"/>
      <c r="D37" s="10"/>
      <c r="E37" s="13"/>
      <c r="F37" s="13"/>
      <c r="G37" s="64"/>
      <c r="H37" s="64"/>
      <c r="I37" s="64"/>
      <c r="J37" s="10"/>
      <c r="K37" s="10"/>
    </row>
    <row r="41" spans="1:11" ht="55.5" customHeight="1" x14ac:dyDescent="0.25">
      <c r="A41" s="203"/>
      <c r="B41" s="204"/>
      <c r="C41" s="136"/>
      <c r="D41" s="137"/>
      <c r="E41" s="138"/>
      <c r="F41" s="139"/>
    </row>
    <row r="42" spans="1:11" ht="27.75" customHeight="1" x14ac:dyDescent="0.25">
      <c r="A42" s="143"/>
      <c r="B42" s="142"/>
    </row>
    <row r="60" ht="2.25" customHeight="1" x14ac:dyDescent="0.25"/>
    <row r="61" hidden="1" x14ac:dyDescent="0.25"/>
  </sheetData>
  <mergeCells count="13">
    <mergeCell ref="A41:B41"/>
    <mergeCell ref="D7:D8"/>
    <mergeCell ref="A2:K2"/>
    <mergeCell ref="A3:K3"/>
    <mergeCell ref="A5:K5"/>
    <mergeCell ref="A7:A8"/>
    <mergeCell ref="B7:B8"/>
    <mergeCell ref="C7:C8"/>
    <mergeCell ref="E36:F36"/>
    <mergeCell ref="E7:F8"/>
    <mergeCell ref="G7:G8"/>
    <mergeCell ref="H7:I7"/>
    <mergeCell ref="J7:K8"/>
  </mergeCells>
  <printOptions horizontalCentered="1"/>
  <pageMargins left="0.35433070866141736" right="0.23622047244094491" top="0.47244094488188981" bottom="0.47244094488188981" header="0.51181102362204722" footer="0.51181102362204722"/>
  <pageSetup paperSize="9" scale="35" orientation="landscape" horizontalDpi="4294967293" verticalDpi="4294967293" r:id="rId1"/>
  <headerFooter alignWithMargins="0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8</vt:i4>
      </vt:variant>
    </vt:vector>
  </HeadingPairs>
  <TitlesOfParts>
    <vt:vector size="12" baseType="lpstr">
      <vt:lpstr>PLAN RAZV PROGRAMA CILJ1</vt:lpstr>
      <vt:lpstr>PLAN RAZV PROGRAMA CILJ2</vt:lpstr>
      <vt:lpstr>PLAN RAZV PROGRAMA CILJ3</vt:lpstr>
      <vt:lpstr>PLAN RAZV PROGRAMA CILJ4</vt:lpstr>
      <vt:lpstr>'PLAN RAZV PROGRAMA CILJ1'!Podrucje_ispisa</vt:lpstr>
      <vt:lpstr>'PLAN RAZV PROGRAMA CILJ2'!Podrucje_ispisa</vt:lpstr>
      <vt:lpstr>'PLAN RAZV PROGRAMA CILJ3'!Podrucje_ispisa</vt:lpstr>
      <vt:lpstr>'PLAN RAZV PROGRAMA CILJ4'!Podrucje_ispisa</vt:lpstr>
      <vt:lpstr>'PLAN RAZV PROGRAMA CILJ1'!Print_Titles</vt:lpstr>
      <vt:lpstr>'PLAN RAZV PROGRAMA CILJ2'!Print_Titles</vt:lpstr>
      <vt:lpstr>'PLAN RAZV PROGRAMA CILJ3'!Print_Titles</vt:lpstr>
      <vt:lpstr>'PLAN RAZV PROGRAMA CILJ4'!Print_Titles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Robertina Zdjelar</dc:creator>
  <cp:lastModifiedBy>AndrejaFemec</cp:lastModifiedBy>
  <cp:lastPrinted>2021-07-21T06:51:18Z</cp:lastPrinted>
  <dcterms:created xsi:type="dcterms:W3CDTF">2015-08-27T18:52:22Z</dcterms:created>
  <dcterms:modified xsi:type="dcterms:W3CDTF">2021-07-21T06:52:25Z</dcterms:modified>
</cp:coreProperties>
</file>